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61" activeTab="0"/>
  </bookViews>
  <sheets>
    <sheet name="Луковичные в упаковке" sheetId="1" r:id="rId1"/>
  </sheets>
  <externalReferences>
    <externalReference r:id="rId4"/>
  </externalReferences>
  <definedNames>
    <definedName name="_xlnm._FilterDatabase" localSheetId="0" hidden="1">'Луковичные в упаковке'!$A$13:$Q$61</definedName>
    <definedName name="_xlnm.Print_Area" localSheetId="0">'Луковичные в упаковке'!$B$1:$M$61</definedName>
  </definedNames>
  <calcPr fullCalcOnLoad="1"/>
</workbook>
</file>

<file path=xl/sharedStrings.xml><?xml version="1.0" encoding="utf-8"?>
<sst xmlns="http://schemas.openxmlformats.org/spreadsheetml/2006/main" count="267" uniqueCount="182">
  <si>
    <t>Цвет, 
краткое описание</t>
  </si>
  <si>
    <t>ШТРИХКОД</t>
  </si>
  <si>
    <t>руб.</t>
  </si>
  <si>
    <t>Покупатель:</t>
  </si>
  <si>
    <t>5/+</t>
  </si>
  <si>
    <t>5/6</t>
  </si>
  <si>
    <t>I</t>
  </si>
  <si>
    <t>4/5</t>
  </si>
  <si>
    <t>6/7</t>
  </si>
  <si>
    <t>Allium sphaerocephalon</t>
  </si>
  <si>
    <t>Allium moly</t>
  </si>
  <si>
    <t>Ranunculus Orange</t>
  </si>
  <si>
    <t>РАЗНОЛУКОВИЧНЫЕ</t>
  </si>
  <si>
    <t>Предв. Сумма заказа</t>
  </si>
  <si>
    <t>Ranunculus Picotee Orange</t>
  </si>
  <si>
    <t>Anemone Bicolor</t>
  </si>
  <si>
    <t>Anemone Bride</t>
  </si>
  <si>
    <t>Anemone Hollandia</t>
  </si>
  <si>
    <t>Anemone Mount Everest</t>
  </si>
  <si>
    <t>Anemone Lord Lieutenant</t>
  </si>
  <si>
    <t>КОД</t>
  </si>
  <si>
    <t>Название</t>
  </si>
  <si>
    <t>Фото</t>
  </si>
  <si>
    <t>ФАСОВКА, луковиц</t>
  </si>
  <si>
    <t>Кол-во лук. в упаковке</t>
  </si>
  <si>
    <t>Цена оптовая, руб.</t>
  </si>
  <si>
    <t>Заказ, в упаков-ках ↓</t>
  </si>
  <si>
    <t>сезон</t>
  </si>
  <si>
    <t>ВО ИЗБЕЖАНИИ ОШИБОК ПРОСИМ НЕ ВНОСИТЬ В ФОРМУ ИЗМЕНЕНИЯ, НЕ УДАЛЯТЬ СТРОКИ и СТОЛБЦЫ, НЕ МЕНЯТЬ МЕСТАМИ!!!</t>
  </si>
  <si>
    <t>ГЛАДИОЛУСЫ, БЕГОНИИ, ГЛОКСИНИИ, ГЕОРГИНЫ, КАЛЛЫ, КАННЫ , АМАРИЛЛИСЫ И РАЗНОЛУКОВИЧНЫЕ</t>
  </si>
  <si>
    <t>БЕГОНИЯ</t>
  </si>
  <si>
    <t>Основной ассортимент луковичных</t>
  </si>
  <si>
    <t>Бегония СУПЕРБА</t>
  </si>
  <si>
    <t>Begonia Superba Scarlet</t>
  </si>
  <si>
    <t>СУПЕРБА ЯРКО-КРАСНАЯ</t>
  </si>
  <si>
    <t>SUPERBA SCARLET</t>
  </si>
  <si>
    <t>МАХР. Алый, очень крупный цветок</t>
  </si>
  <si>
    <t>ГЕОРГИНА</t>
  </si>
  <si>
    <t>ГЕОРГИНЫ ДЕКОРАТИВНЫЕ</t>
  </si>
  <si>
    <t>Dahlia Summer Flame</t>
  </si>
  <si>
    <t>САММЕР ФЛЕЙМ</t>
  </si>
  <si>
    <t>SUMMER FLAME</t>
  </si>
  <si>
    <t>ярко-абрикосовый, h-60см, Ø-11см</t>
  </si>
  <si>
    <t>АНЕМОНА</t>
  </si>
  <si>
    <t>БИКОЛОР</t>
  </si>
  <si>
    <t>белый с ярко-красным кольцом, h-15см</t>
  </si>
  <si>
    <t>БРАЙД</t>
  </si>
  <si>
    <t>белый, h-15см</t>
  </si>
  <si>
    <t>ГОЛЛАНДИЯ</t>
  </si>
  <si>
    <t>ярко-красный, h-15см</t>
  </si>
  <si>
    <t>ГОРА ЭВЕРЕСТ</t>
  </si>
  <si>
    <t>махровый белый, h-15см</t>
  </si>
  <si>
    <t>ЛОРД ЛЕЙТЕНАНТ</t>
  </si>
  <si>
    <t>LORD LIEUTENANT</t>
  </si>
  <si>
    <t>махровый синий, h-15см</t>
  </si>
  <si>
    <t>Anemone Mr.Fokker</t>
  </si>
  <si>
    <t>сиреневый, h-15см</t>
  </si>
  <si>
    <t>Anemone Sylphide</t>
  </si>
  <si>
    <t>СИЛЬФИД</t>
  </si>
  <si>
    <t>розовый, h-15см</t>
  </si>
  <si>
    <t>ИРИС ГОЛЛ.</t>
  </si>
  <si>
    <t>Iris hollandica</t>
  </si>
  <si>
    <t>ЛУК ДЕКОР.</t>
  </si>
  <si>
    <t>КРУГЛОГОЛОВЫЙ</t>
  </si>
  <si>
    <t>SPHAEROCEPHALON</t>
  </si>
  <si>
    <t>терракотово-красный, h-60см</t>
  </si>
  <si>
    <t>Allium</t>
  </si>
  <si>
    <t>МОЛИ (ЗОЛОТОЙ)</t>
  </si>
  <si>
    <t>MOLY</t>
  </si>
  <si>
    <t>миниатюрный, жёлтый, h-25-30см</t>
  </si>
  <si>
    <t>MOUNT EVEREST</t>
  </si>
  <si>
    <t>РАНУНКУЛЮС</t>
  </si>
  <si>
    <t>Ranunculus</t>
  </si>
  <si>
    <t>ОРАНЖЕВЫЙ</t>
  </si>
  <si>
    <t>оранжевый, h-50-60см</t>
  </si>
  <si>
    <t>ПИКОТИ ОРАНЖЕВЫЙ</t>
  </si>
  <si>
    <t>PICOTEE ORANGE</t>
  </si>
  <si>
    <t>желтый с ярко-оранжевым, иногда почти полностью оранжево-алый, h-50см</t>
  </si>
  <si>
    <t>BICOLOR</t>
  </si>
  <si>
    <t>Anemone coronaria</t>
  </si>
  <si>
    <t>HOLLANDIA</t>
  </si>
  <si>
    <t>МИСТЕР ФОККЕР</t>
  </si>
  <si>
    <t/>
  </si>
  <si>
    <t>декор</t>
  </si>
  <si>
    <t>ПРОМОЛАЙН. Разнолуковичные</t>
  </si>
  <si>
    <t>BRIDE</t>
  </si>
  <si>
    <t>MR.FOKKER</t>
  </si>
  <si>
    <t>SYLPHIDE</t>
  </si>
  <si>
    <t>ПРОМОЛАЙН  Разнолуковичные</t>
  </si>
  <si>
    <t>ORANGE</t>
  </si>
  <si>
    <t>ЛУКОВИЧНЫЕ "COLORLINE". ВЕСНА 2024   + ЭКОНОМ ЛИНИЯ
Голландия</t>
  </si>
  <si>
    <t>Anemone St.Brigid Mixed</t>
  </si>
  <si>
    <t>СВ.БРИДЖИТ, СМЕСЬ</t>
  </si>
  <si>
    <t>ST.BRIGID MIXED</t>
  </si>
  <si>
    <t>махровый смесь, h-15см</t>
  </si>
  <si>
    <t>КАННА (ЗЕЛЕН)</t>
  </si>
  <si>
    <t>фото</t>
  </si>
  <si>
    <t>Canna</t>
  </si>
  <si>
    <t>КАННА (КОРИЧН)</t>
  </si>
  <si>
    <t>ВАНИЛИЯ КРЕМ</t>
  </si>
  <si>
    <t>VANILLIA CREAM</t>
  </si>
  <si>
    <t>кремовый, невысокий, h-60см</t>
  </si>
  <si>
    <t>ГНОМ</t>
  </si>
  <si>
    <t>GNOM</t>
  </si>
  <si>
    <t>нежно-розовый с жёлтым центром, h-60см</t>
  </si>
  <si>
    <t>ПИКАССО</t>
  </si>
  <si>
    <t>PICASSO</t>
  </si>
  <si>
    <t>ЧЕМПИОН</t>
  </si>
  <si>
    <t>CHAMPION</t>
  </si>
  <si>
    <t>коралловый, темно-розовый, темно-зеленая с темными пятнами листва, h-90-100см</t>
  </si>
  <si>
    <t>Canna Vanillia Cream</t>
  </si>
  <si>
    <t>Canna Gnom</t>
  </si>
  <si>
    <t>Canna Champion</t>
  </si>
  <si>
    <t>CANNAS / КАННЫ</t>
  </si>
  <si>
    <t>Iris hollandica Sky Beauty</t>
  </si>
  <si>
    <t>СКАЙ БЬЮТИ</t>
  </si>
  <si>
    <t>SKY BEAUTY</t>
  </si>
  <si>
    <t>верхние лепестки голубые, нижние лепестки нежно-голубые с жёлтым мазком по центру , h-60см</t>
  </si>
  <si>
    <t>7/8</t>
  </si>
  <si>
    <t>КАЛЛЫ</t>
  </si>
  <si>
    <t>ZANTEDESCHIAS / КАЛЛЫ</t>
  </si>
  <si>
    <t>КАЛЛА</t>
  </si>
  <si>
    <t>12/14</t>
  </si>
  <si>
    <t>Zantedeschia</t>
  </si>
  <si>
    <t>Zantedeschia Vermeer</t>
  </si>
  <si>
    <t>ВЕРМЕЕР</t>
  </si>
  <si>
    <t>VERMEER</t>
  </si>
  <si>
    <t>белый с тёмно-лиловым пятном внутри бокала, h-60см</t>
  </si>
  <si>
    <t>Zantedeschia Captain Ventura</t>
  </si>
  <si>
    <t>КАПИТАН ВЕНТУРА</t>
  </si>
  <si>
    <t>CAPTAIN VENTURA</t>
  </si>
  <si>
    <t>белый, лист зеленый с белым крапом, h-50см</t>
  </si>
  <si>
    <t>Zantedeschia Captain Marrero</t>
  </si>
  <si>
    <t>КАПИТАН МАРРЕРО</t>
  </si>
  <si>
    <t>CAPTAIN MARRERO</t>
  </si>
  <si>
    <t>кремово-розовый меланж, лист с белыми штрихами, h-50см</t>
  </si>
  <si>
    <t>Zantedeschia Captain Promise</t>
  </si>
  <si>
    <t>КАПИТАН ПРОМИС</t>
  </si>
  <si>
    <t>CAPTAIN PROMISE</t>
  </si>
  <si>
    <t>лилово-розовый, лист с белыми штрихами, h-60см</t>
  </si>
  <si>
    <t>Zantedeschia Captain Reno</t>
  </si>
  <si>
    <t>КАПИТАН РЕНО</t>
  </si>
  <si>
    <t>CAPTAIN RENO</t>
  </si>
  <si>
    <t>тёмно-бордовый, h-50см</t>
  </si>
  <si>
    <t>Zantedeschia Captain Rosette</t>
  </si>
  <si>
    <t>КАПИТАН РОЗЕТТ</t>
  </si>
  <si>
    <t>CAPTAIN ROSETTE</t>
  </si>
  <si>
    <t>нежно-розовый, переливающийся с белым, h-40см</t>
  </si>
  <si>
    <t>Zantedeschia Captain Safari</t>
  </si>
  <si>
    <t>КАПИТАН САФАРИ</t>
  </si>
  <si>
    <t>CAPTAIN SAFARI</t>
  </si>
  <si>
    <t>жёлтый из центра переходит в ярко-оранжевый к краю бокала, лист с белым крапом, h-60см</t>
  </si>
  <si>
    <t>Zantedeschia Captain Romance</t>
  </si>
  <si>
    <t>КАПТЕЙН РОМАНС</t>
  </si>
  <si>
    <t>CAPTAIN ROMANCE</t>
  </si>
  <si>
    <t>тёмно-сиренево-розовый, h-55см</t>
  </si>
  <si>
    <t>Zantedeschia Las Vegas</t>
  </si>
  <si>
    <t>ЛАС ВЕГАС</t>
  </si>
  <si>
    <t>LAS VEGAS</t>
  </si>
  <si>
    <t>темно-пурпурный, почти черный, листья с крапом, h-40см</t>
  </si>
  <si>
    <t>Zantedeschia Paco</t>
  </si>
  <si>
    <t>ПАКО</t>
  </si>
  <si>
    <t>PACO</t>
  </si>
  <si>
    <t>лиловый, h-50см</t>
  </si>
  <si>
    <t>Zantedeschia Passion Fruit</t>
  </si>
  <si>
    <t>ПАШШН ФРУТ</t>
  </si>
  <si>
    <t>PASSION FRUIT</t>
  </si>
  <si>
    <t>абрикосовый с подрумяненным краем бокала, h-60см</t>
  </si>
  <si>
    <t>Zantedeschia Picasso</t>
  </si>
  <si>
    <t>тёмно-фиолетовый с кремовой каймой, лист с белым крапом, h-55см</t>
  </si>
  <si>
    <t>Zantedeschia Purple Sensation</t>
  </si>
  <si>
    <t>ПУРПЛ СЕНСЕЙШН</t>
  </si>
  <si>
    <t>PURPLE SENSATION</t>
  </si>
  <si>
    <t>розово-лиловый, h-60см</t>
  </si>
  <si>
    <t>Zantedeschia Flame</t>
  </si>
  <si>
    <t>ФЛЕЙМ</t>
  </si>
  <si>
    <t>FLAME</t>
  </si>
  <si>
    <t>оранжево-жёлто-красный меланж, h-50см</t>
  </si>
  <si>
    <t>Zantedeschia Cameleon</t>
  </si>
  <si>
    <t>ХАМЕЛЕОН</t>
  </si>
  <si>
    <t>CAMELEON</t>
  </si>
  <si>
    <t>нежно-жёлтый, подрумянивается розовым, листва с белыми пятнышками, h-60см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</si>
</sst>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;;@"/>
    <numFmt numFmtId="165" formatCode="0;\-0;;@"/>
    <numFmt numFmtId="166" formatCode="#,##0.00&quot;р.&quot;"/>
    <numFmt numFmtId="167" formatCode="00000_###000_00"/>
    <numFmt numFmtId="168" formatCode="#,##0.0_ ;[Red]\-#,##0.0\ "/>
    <numFmt numFmtId="169" formatCode="0_ ;[Red]\-0\ "/>
    <numFmt numFmtId="170" formatCode="_-* #,##0.00\ [$₽-419]_-;\-* #,##0.00\ [$₽-419]_-;_-* &quot;-&quot;??\ [$₽-419]_-;_-@_-"/>
    <numFmt numFmtId="171" formatCode="#,##0&quot; шт.&quot;;[Red]\-#,##0&quot; шт.&quot;;;@"/>
    <numFmt numFmtId="172" formatCode="\х\ #,##0"/>
  </numFmts>
  <fonts count="11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5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i/>
      <sz val="12"/>
      <color indexed="5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color indexed="8"/>
      <name val="Arial"/>
      <family val="2"/>
    </font>
    <font>
      <b/>
      <i/>
      <sz val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8"/>
      <color indexed="62"/>
      <name val="Arial"/>
      <family val="2"/>
    </font>
    <font>
      <b/>
      <sz val="11"/>
      <color indexed="62"/>
      <name val="Arial"/>
      <family val="2"/>
    </font>
    <font>
      <b/>
      <i/>
      <sz val="14"/>
      <color indexed="18"/>
      <name val="Arial"/>
      <family val="2"/>
    </font>
    <font>
      <sz val="11"/>
      <name val="Arial Cyr"/>
      <family val="0"/>
    </font>
    <font>
      <b/>
      <sz val="10"/>
      <color indexed="62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color indexed="55"/>
      <name val="Arial"/>
      <family val="2"/>
    </font>
    <font>
      <b/>
      <i/>
      <sz val="12"/>
      <color indexed="55"/>
      <name val="Arial"/>
      <family val="2"/>
    </font>
    <font>
      <b/>
      <sz val="8"/>
      <color indexed="55"/>
      <name val="Arial"/>
      <family val="2"/>
    </font>
    <font>
      <sz val="8"/>
      <color indexed="9"/>
      <name val="Arial"/>
      <family val="2"/>
    </font>
    <font>
      <sz val="7.5"/>
      <color indexed="13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color indexed="62"/>
      <name val="Calibri"/>
      <family val="2"/>
    </font>
    <font>
      <b/>
      <sz val="8"/>
      <color indexed="9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9"/>
      <color indexed="60"/>
      <name val="Calibri"/>
      <family val="2"/>
    </font>
    <font>
      <sz val="8"/>
      <color indexed="22"/>
      <name val="Calibri"/>
      <family val="2"/>
    </font>
    <font>
      <b/>
      <sz val="9"/>
      <color indexed="60"/>
      <name val="Calibri"/>
      <family val="2"/>
    </font>
    <font>
      <b/>
      <sz val="8"/>
      <color indexed="62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62"/>
      <name val="Arial Cyr"/>
      <family val="0"/>
    </font>
    <font>
      <b/>
      <sz val="8"/>
      <color indexed="3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i/>
      <sz val="10"/>
      <color indexed="56"/>
      <name val="Calibri"/>
      <family val="2"/>
    </font>
    <font>
      <b/>
      <i/>
      <sz val="11"/>
      <color indexed="56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b/>
      <i/>
      <sz val="9"/>
      <name val="Calibri"/>
      <family val="2"/>
    </font>
    <font>
      <u val="single"/>
      <sz val="8"/>
      <color indexed="12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9"/>
      <name val="Calibri"/>
      <family val="2"/>
    </font>
    <font>
      <b/>
      <sz val="8"/>
      <color indexed="56"/>
      <name val="Calibri"/>
      <family val="2"/>
    </font>
    <font>
      <b/>
      <i/>
      <sz val="12"/>
      <color indexed="56"/>
      <name val="Arial"/>
      <family val="2"/>
    </font>
    <font>
      <sz val="10"/>
      <color indexed="56"/>
      <name val="Arial Cyr"/>
      <family val="0"/>
    </font>
    <font>
      <sz val="8"/>
      <color indexed="56"/>
      <name val="Arial"/>
      <family val="2"/>
    </font>
    <font>
      <sz val="8"/>
      <color indexed="56"/>
      <name val="Calibri"/>
      <family val="2"/>
    </font>
    <font>
      <b/>
      <sz val="7"/>
      <name val="Calibri"/>
      <family val="2"/>
    </font>
    <font>
      <b/>
      <i/>
      <u val="single"/>
      <sz val="8"/>
      <name val="Calibri"/>
      <family val="2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8"/>
      <color theme="0" tint="-0.24997000396251678"/>
      <name val="Arial"/>
      <family val="2"/>
    </font>
    <font>
      <b/>
      <i/>
      <sz val="12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.5"/>
      <color rgb="FFFFFF00"/>
      <name val="Arial"/>
      <family val="2"/>
    </font>
    <font>
      <sz val="8"/>
      <color theme="1"/>
      <name val="Arial"/>
      <family val="2"/>
    </font>
    <font>
      <sz val="9"/>
      <color rgb="FFC00000"/>
      <name val="Calibri"/>
      <family val="2"/>
    </font>
    <font>
      <sz val="8"/>
      <color theme="0" tint="-0.1499900072813034"/>
      <name val="Calibri"/>
      <family val="2"/>
    </font>
    <font>
      <b/>
      <sz val="9"/>
      <color rgb="FFC00000"/>
      <name val="Calibri"/>
      <family val="2"/>
    </font>
    <font>
      <b/>
      <sz val="10"/>
      <color theme="4" tint="-0.24997000396251678"/>
      <name val="Calibri"/>
      <family val="2"/>
    </font>
    <font>
      <sz val="8"/>
      <color theme="4" tint="-0.24997000396251678"/>
      <name val="Arial Cyr"/>
      <family val="0"/>
    </font>
    <font>
      <b/>
      <sz val="8"/>
      <color rgb="FF0070C0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sz val="9"/>
      <color theme="0"/>
      <name val="Calibri"/>
      <family val="2"/>
    </font>
    <font>
      <b/>
      <i/>
      <sz val="10"/>
      <color rgb="FF002060"/>
      <name val="Calibri"/>
      <family val="2"/>
    </font>
    <font>
      <b/>
      <i/>
      <sz val="11"/>
      <color rgb="FF00206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sz val="8"/>
      <color rgb="FF002060"/>
      <name val="Calibri"/>
      <family val="2"/>
    </font>
    <font>
      <b/>
      <i/>
      <sz val="12"/>
      <color rgb="FF002060"/>
      <name val="Arial"/>
      <family val="2"/>
    </font>
    <font>
      <sz val="10"/>
      <color rgb="FF002060"/>
      <name val="Arial Cyr"/>
      <family val="0"/>
    </font>
    <font>
      <sz val="8"/>
      <color rgb="FF002060"/>
      <name val="Arial"/>
      <family val="2"/>
    </font>
    <font>
      <sz val="8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DFDD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hair">
        <color indexed="9"/>
      </top>
      <bottom style="hair">
        <color indexed="9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4" fillId="24" borderId="0" xfId="0" applyFont="1" applyFill="1" applyAlignment="1">
      <alignment vertical="center" wrapText="1"/>
    </xf>
    <xf numFmtId="0" fontId="18" fillId="24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 wrapText="1"/>
    </xf>
    <xf numFmtId="164" fontId="25" fillId="0" borderId="0" xfId="0" applyNumberFormat="1" applyFont="1" applyAlignment="1" applyProtection="1">
      <alignment vertical="center"/>
      <protection hidden="1"/>
    </xf>
    <xf numFmtId="0" fontId="20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/>
    </xf>
    <xf numFmtId="166" fontId="27" fillId="24" borderId="0" xfId="0" applyNumberFormat="1" applyFont="1" applyFill="1" applyAlignment="1" applyProtection="1">
      <alignment vertical="center"/>
      <protection hidden="1"/>
    </xf>
    <xf numFmtId="0" fontId="23" fillId="24" borderId="0" xfId="0" applyFont="1" applyFill="1" applyAlignment="1">
      <alignment vertical="center" wrapText="1"/>
    </xf>
    <xf numFmtId="49" fontId="25" fillId="24" borderId="0" xfId="0" applyNumberFormat="1" applyFont="1" applyFill="1" applyAlignment="1">
      <alignment horizontal="left" vertical="center"/>
    </xf>
    <xf numFmtId="0" fontId="26" fillId="24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/>
    </xf>
    <xf numFmtId="1" fontId="25" fillId="0" borderId="0" xfId="0" applyNumberFormat="1" applyFont="1" applyAlignment="1" applyProtection="1">
      <alignment vertical="center"/>
      <protection hidden="1"/>
    </xf>
    <xf numFmtId="166" fontId="20" fillId="24" borderId="0" xfId="0" applyNumberFormat="1" applyFont="1" applyFill="1" applyAlignment="1" applyProtection="1">
      <alignment horizontal="center" vertical="center"/>
      <protection hidden="1"/>
    </xf>
    <xf numFmtId="0" fontId="29" fillId="24" borderId="0" xfId="0" applyFont="1" applyFill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1" fontId="90" fillId="0" borderId="0" xfId="0" applyNumberFormat="1" applyFont="1" applyAlignment="1">
      <alignment horizontal="center" vertical="center"/>
    </xf>
    <xf numFmtId="1" fontId="91" fillId="24" borderId="0" xfId="0" applyNumberFormat="1" applyFont="1" applyFill="1" applyAlignment="1">
      <alignment horizontal="center" vertical="center" wrapText="1"/>
    </xf>
    <xf numFmtId="1" fontId="92" fillId="24" borderId="0" xfId="0" applyNumberFormat="1" applyFont="1" applyFill="1" applyAlignment="1">
      <alignment horizontal="center" vertical="center" wrapText="1"/>
    </xf>
    <xf numFmtId="0" fontId="30" fillId="24" borderId="0" xfId="0" applyFont="1" applyFill="1" applyAlignment="1">
      <alignment horizontal="left" vertical="center"/>
    </xf>
    <xf numFmtId="0" fontId="93" fillId="24" borderId="0" xfId="0" applyFont="1" applyFill="1" applyAlignment="1">
      <alignment vertical="center"/>
    </xf>
    <xf numFmtId="0" fontId="94" fillId="24" borderId="0" xfId="0" applyFont="1" applyFill="1" applyAlignment="1">
      <alignment vertical="center"/>
    </xf>
    <xf numFmtId="0" fontId="94" fillId="24" borderId="0" xfId="0" applyFont="1" applyFill="1" applyAlignment="1">
      <alignment vertical="center" wrapText="1"/>
    </xf>
    <xf numFmtId="0" fontId="95" fillId="24" borderId="0" xfId="0" applyFont="1" applyFill="1" applyAlignment="1">
      <alignment vertical="center"/>
    </xf>
    <xf numFmtId="0" fontId="28" fillId="24" borderId="0" xfId="0" applyFont="1" applyFill="1" applyAlignment="1">
      <alignment horizontal="right" vertical="center" wrapText="1"/>
    </xf>
    <xf numFmtId="0" fontId="46" fillId="25" borderId="0" xfId="0" applyFont="1" applyFill="1" applyAlignment="1">
      <alignment/>
    </xf>
    <xf numFmtId="0" fontId="47" fillId="25" borderId="0" xfId="0" applyFont="1" applyFill="1" applyAlignment="1">
      <alignment/>
    </xf>
    <xf numFmtId="0" fontId="0" fillId="25" borderId="0" xfId="0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26" borderId="11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25" fillId="24" borderId="0" xfId="0" applyFont="1" applyFill="1" applyAlignment="1" applyProtection="1">
      <alignment horizontal="left" vertical="center" wrapText="1"/>
      <protection hidden="1"/>
    </xf>
    <xf numFmtId="169" fontId="50" fillId="27" borderId="0" xfId="0" applyNumberFormat="1" applyFont="1" applyFill="1" applyAlignment="1">
      <alignment vertical="center"/>
    </xf>
    <xf numFmtId="0" fontId="51" fillId="27" borderId="0" xfId="0" applyFont="1" applyFill="1" applyAlignment="1">
      <alignment vertical="center"/>
    </xf>
    <xf numFmtId="0" fontId="10" fillId="27" borderId="0" xfId="0" applyFont="1" applyFill="1" applyAlignment="1">
      <alignment vertical="center"/>
    </xf>
    <xf numFmtId="169" fontId="52" fillId="27" borderId="0" xfId="0" applyNumberFormat="1" applyFont="1" applyFill="1" applyAlignment="1">
      <alignment vertical="center"/>
    </xf>
    <xf numFmtId="170" fontId="96" fillId="0" borderId="12" xfId="0" applyNumberFormat="1" applyFont="1" applyBorder="1" applyAlignment="1">
      <alignment vertical="center"/>
    </xf>
    <xf numFmtId="1" fontId="54" fillId="28" borderId="13" xfId="0" applyNumberFormat="1" applyFont="1" applyFill="1" applyBorder="1" applyAlignment="1">
      <alignment horizontal="center" vertical="center" wrapText="1"/>
    </xf>
    <xf numFmtId="0" fontId="97" fillId="25" borderId="0" xfId="0" applyFont="1" applyFill="1" applyAlignment="1">
      <alignment horizontal="center" vertical="center"/>
    </xf>
    <xf numFmtId="0" fontId="98" fillId="25" borderId="0" xfId="0" applyFont="1" applyFill="1" applyAlignment="1">
      <alignment vertical="center"/>
    </xf>
    <xf numFmtId="0" fontId="99" fillId="25" borderId="0" xfId="0" applyFont="1" applyFill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6" fillId="25" borderId="0" xfId="0" applyFont="1" applyFill="1" applyAlignment="1">
      <alignment horizontal="center" vertical="center"/>
    </xf>
    <xf numFmtId="49" fontId="58" fillId="27" borderId="0" xfId="0" applyNumberFormat="1" applyFont="1" applyFill="1" applyAlignment="1">
      <alignment vertical="center"/>
    </xf>
    <xf numFmtId="0" fontId="59" fillId="27" borderId="0" xfId="0" applyFont="1" applyFill="1" applyAlignment="1">
      <alignment vertical="center"/>
    </xf>
    <xf numFmtId="0" fontId="51" fillId="27" borderId="0" xfId="0" applyFont="1" applyFill="1" applyAlignment="1">
      <alignment vertical="center" wrapText="1"/>
    </xf>
    <xf numFmtId="0" fontId="58" fillId="27" borderId="0" xfId="0" applyFont="1" applyFill="1" applyAlignment="1">
      <alignment horizontal="center" vertical="center"/>
    </xf>
    <xf numFmtId="49" fontId="52" fillId="27" borderId="0" xfId="0" applyNumberFormat="1" applyFont="1" applyFill="1" applyAlignment="1">
      <alignment vertical="center"/>
    </xf>
    <xf numFmtId="49" fontId="60" fillId="27" borderId="0" xfId="0" applyNumberFormat="1" applyFont="1" applyFill="1" applyAlignment="1">
      <alignment vertical="center"/>
    </xf>
    <xf numFmtId="0" fontId="100" fillId="27" borderId="0" xfId="0" applyFont="1" applyFill="1" applyAlignment="1">
      <alignment horizontal="center" vertical="center"/>
    </xf>
    <xf numFmtId="2" fontId="61" fillId="29" borderId="14" xfId="0" applyNumberFormat="1" applyFont="1" applyFill="1" applyBorder="1" applyAlignment="1">
      <alignment horizontal="center" vertical="center" wrapText="1"/>
    </xf>
    <xf numFmtId="1" fontId="54" fillId="28" borderId="15" xfId="0" applyNumberFormat="1" applyFont="1" applyFill="1" applyBorder="1" applyAlignment="1">
      <alignment horizontal="center" vertical="center" wrapText="1"/>
    </xf>
    <xf numFmtId="2" fontId="62" fillId="27" borderId="0" xfId="0" applyNumberFormat="1" applyFont="1" applyFill="1" applyAlignment="1">
      <alignment vertical="center"/>
    </xf>
    <xf numFmtId="0" fontId="0" fillId="25" borderId="0" xfId="0" applyFill="1" applyAlignment="1">
      <alignment horizontal="left"/>
    </xf>
    <xf numFmtId="0" fontId="0" fillId="25" borderId="0" xfId="0" applyFill="1" applyAlignment="1">
      <alignment wrapText="1"/>
    </xf>
    <xf numFmtId="0" fontId="36" fillId="25" borderId="0" xfId="0" applyFont="1" applyFill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 horizontal="left"/>
    </xf>
    <xf numFmtId="0" fontId="0" fillId="30" borderId="0" xfId="0" applyFill="1" applyAlignment="1">
      <alignment wrapText="1"/>
    </xf>
    <xf numFmtId="0" fontId="36" fillId="30" borderId="0" xfId="0" applyFont="1" applyFill="1" applyAlignment="1">
      <alignment/>
    </xf>
    <xf numFmtId="0" fontId="63" fillId="0" borderId="14" xfId="0" applyFont="1" applyBorder="1" applyAlignment="1" applyProtection="1">
      <alignment horizontal="left" vertical="center" wrapText="1"/>
      <protection hidden="1"/>
    </xf>
    <xf numFmtId="49" fontId="64" fillId="0" borderId="16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101" fillId="25" borderId="0" xfId="0" applyFont="1" applyFill="1" applyAlignment="1">
      <alignment horizontal="left" vertical="center"/>
    </xf>
    <xf numFmtId="0" fontId="102" fillId="0" borderId="0" xfId="0" applyFont="1" applyAlignment="1" applyProtection="1">
      <alignment horizontal="center" vertical="center" readingOrder="1"/>
      <protection locked="0"/>
    </xf>
    <xf numFmtId="0" fontId="23" fillId="25" borderId="0" xfId="0" applyFont="1" applyFill="1" applyAlignment="1">
      <alignment horizontal="center" vertical="center" wrapText="1"/>
    </xf>
    <xf numFmtId="0" fontId="23" fillId="25" borderId="0" xfId="0" applyFont="1" applyFill="1" applyAlignment="1">
      <alignment horizontal="left" vertical="center" wrapText="1"/>
    </xf>
    <xf numFmtId="0" fontId="25" fillId="25" borderId="0" xfId="0" applyFont="1" applyFill="1" applyAlignment="1" applyProtection="1">
      <alignment horizontal="left" vertical="center" wrapText="1"/>
      <protection hidden="1"/>
    </xf>
    <xf numFmtId="0" fontId="32" fillId="25" borderId="0" xfId="0" applyFont="1" applyFill="1" applyAlignment="1" applyProtection="1">
      <alignment horizontal="left" vertical="center" wrapText="1"/>
      <protection hidden="1"/>
    </xf>
    <xf numFmtId="0" fontId="31" fillId="27" borderId="0" xfId="0" applyFont="1" applyFill="1" applyAlignment="1">
      <alignment vertical="center" wrapText="1"/>
    </xf>
    <xf numFmtId="0" fontId="33" fillId="27" borderId="0" xfId="0" applyFont="1" applyFill="1" applyAlignment="1">
      <alignment horizontal="center" vertical="center"/>
    </xf>
    <xf numFmtId="49" fontId="34" fillId="27" borderId="0" xfId="0" applyNumberFormat="1" applyFont="1" applyFill="1" applyAlignment="1">
      <alignment vertical="center"/>
    </xf>
    <xf numFmtId="168" fontId="37" fillId="27" borderId="0" xfId="0" applyNumberFormat="1" applyFont="1" applyFill="1" applyAlignment="1">
      <alignment vertical="center"/>
    </xf>
    <xf numFmtId="0" fontId="35" fillId="30" borderId="0" xfId="0" applyFont="1" applyFill="1" applyAlignment="1">
      <alignment horizontal="left" vertical="center" indent="1"/>
    </xf>
    <xf numFmtId="0" fontId="103" fillId="0" borderId="10" xfId="0" applyFont="1" applyBorder="1" applyAlignment="1">
      <alignment horizontal="center" vertical="center" wrapText="1" shrinkToFit="1"/>
    </xf>
    <xf numFmtId="0" fontId="68" fillId="25" borderId="0" xfId="0" applyFont="1" applyFill="1" applyAlignment="1">
      <alignment horizontal="center" vertical="center"/>
    </xf>
    <xf numFmtId="0" fontId="69" fillId="24" borderId="0" xfId="0" applyFont="1" applyFill="1" applyAlignment="1">
      <alignment horizontal="left" vertical="center" indent="1"/>
    </xf>
    <xf numFmtId="0" fontId="22" fillId="0" borderId="0" xfId="0" applyFont="1" applyAlignment="1">
      <alignment/>
    </xf>
    <xf numFmtId="0" fontId="104" fillId="0" borderId="17" xfId="0" applyFont="1" applyBorder="1" applyAlignment="1">
      <alignment vertical="center"/>
    </xf>
    <xf numFmtId="0" fontId="104" fillId="0" borderId="18" xfId="0" applyFont="1" applyBorder="1" applyAlignment="1">
      <alignment vertical="center"/>
    </xf>
    <xf numFmtId="0" fontId="104" fillId="25" borderId="17" xfId="0" applyFont="1" applyFill="1" applyBorder="1" applyAlignment="1">
      <alignment vertical="center"/>
    </xf>
    <xf numFmtId="0" fontId="104" fillId="25" borderId="18" xfId="0" applyFont="1" applyFill="1" applyBorder="1" applyAlignment="1">
      <alignment vertical="center"/>
    </xf>
    <xf numFmtId="169" fontId="52" fillId="27" borderId="0" xfId="0" applyNumberFormat="1" applyFont="1" applyFill="1" applyAlignment="1">
      <alignment vertical="center" wrapText="1"/>
    </xf>
    <xf numFmtId="49" fontId="49" fillId="30" borderId="19" xfId="0" applyNumberFormat="1" applyFont="1" applyFill="1" applyBorder="1" applyAlignment="1" applyProtection="1">
      <alignment horizontal="center" vertical="center" wrapText="1"/>
      <protection locked="0"/>
    </xf>
    <xf numFmtId="2" fontId="61" fillId="31" borderId="19" xfId="0" applyNumberFormat="1" applyFont="1" applyFill="1" applyBorder="1" applyAlignment="1">
      <alignment horizontal="center" vertical="center" wrapText="1"/>
    </xf>
    <xf numFmtId="0" fontId="105" fillId="0" borderId="18" xfId="0" applyFont="1" applyBorder="1" applyAlignment="1">
      <alignment vertical="center"/>
    </xf>
    <xf numFmtId="0" fontId="105" fillId="25" borderId="18" xfId="0" applyFont="1" applyFill="1" applyBorder="1" applyAlignment="1">
      <alignment vertical="center"/>
    </xf>
    <xf numFmtId="0" fontId="25" fillId="25" borderId="0" xfId="0" applyFont="1" applyFill="1" applyAlignment="1">
      <alignment horizontal="left" vertical="center" shrinkToFit="1"/>
    </xf>
    <xf numFmtId="0" fontId="105" fillId="25" borderId="20" xfId="0" applyFont="1" applyFill="1" applyBorder="1" applyAlignment="1">
      <alignment vertical="center"/>
    </xf>
    <xf numFmtId="0" fontId="21" fillId="25" borderId="0" xfId="0" applyFont="1" applyFill="1" applyAlignment="1">
      <alignment/>
    </xf>
    <xf numFmtId="0" fontId="69" fillId="32" borderId="21" xfId="0" applyFont="1" applyFill="1" applyBorder="1" applyAlignment="1">
      <alignment horizontal="center" vertical="center" wrapText="1"/>
    </xf>
    <xf numFmtId="0" fontId="106" fillId="32" borderId="21" xfId="0" applyFont="1" applyFill="1" applyBorder="1" applyAlignment="1">
      <alignment horizontal="left" vertical="center"/>
    </xf>
    <xf numFmtId="0" fontId="107" fillId="32" borderId="21" xfId="0" applyFont="1" applyFill="1" applyBorder="1" applyAlignment="1">
      <alignment horizontal="left" vertical="center"/>
    </xf>
    <xf numFmtId="0" fontId="74" fillId="32" borderId="21" xfId="0" applyFont="1" applyFill="1" applyBorder="1" applyAlignment="1">
      <alignment horizontal="center" vertical="center" wrapText="1"/>
    </xf>
    <xf numFmtId="0" fontId="75" fillId="32" borderId="21" xfId="0" applyFont="1" applyFill="1" applyBorder="1" applyAlignment="1">
      <alignment horizontal="center" vertical="center" wrapText="1"/>
    </xf>
    <xf numFmtId="0" fontId="76" fillId="32" borderId="21" xfId="0" applyFont="1" applyFill="1" applyBorder="1" applyAlignment="1">
      <alignment horizontal="center" vertical="center" textRotation="90" wrapText="1"/>
    </xf>
    <xf numFmtId="0" fontId="69" fillId="32" borderId="21" xfId="0" applyFont="1" applyFill="1" applyBorder="1" applyAlignment="1">
      <alignment horizontal="center" vertical="center" textRotation="90" wrapText="1"/>
    </xf>
    <xf numFmtId="0" fontId="74" fillId="32" borderId="21" xfId="0" applyFont="1" applyFill="1" applyBorder="1" applyAlignment="1">
      <alignment horizontal="center" vertical="center" textRotation="90" wrapText="1"/>
    </xf>
    <xf numFmtId="2" fontId="69" fillId="32" borderId="21" xfId="0" applyNumberFormat="1" applyFont="1" applyFill="1" applyBorder="1" applyAlignment="1">
      <alignment horizontal="center" vertical="center" wrapText="1"/>
    </xf>
    <xf numFmtId="49" fontId="69" fillId="32" borderId="21" xfId="0" applyNumberFormat="1" applyFont="1" applyFill="1" applyBorder="1" applyAlignment="1">
      <alignment horizontal="center" vertical="center" wrapText="1"/>
    </xf>
    <xf numFmtId="1" fontId="69" fillId="32" borderId="21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1" fontId="90" fillId="24" borderId="22" xfId="0" applyNumberFormat="1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vertical="center" wrapText="1"/>
    </xf>
    <xf numFmtId="1" fontId="92" fillId="24" borderId="22" xfId="0" applyNumberFormat="1" applyFont="1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shrinkToFit="1"/>
    </xf>
    <xf numFmtId="0" fontId="77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 applyProtection="1">
      <alignment horizontal="left" vertical="center" wrapText="1"/>
      <protection hidden="1"/>
    </xf>
    <xf numFmtId="49" fontId="48" fillId="0" borderId="19" xfId="0" applyNumberFormat="1" applyFont="1" applyBorder="1" applyAlignment="1">
      <alignment horizontal="center" vertical="center" wrapText="1"/>
    </xf>
    <xf numFmtId="49" fontId="64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>
      <alignment horizontal="left" vertical="center" shrinkToFit="1"/>
    </xf>
    <xf numFmtId="0" fontId="49" fillId="0" borderId="14" xfId="0" applyFont="1" applyBorder="1" applyAlignment="1">
      <alignment horizontal="left" vertical="center" shrinkToFit="1"/>
    </xf>
    <xf numFmtId="0" fontId="59" fillId="27" borderId="0" xfId="0" applyFont="1" applyFill="1" applyAlignment="1">
      <alignment horizontal="left" vertical="center" indent="1"/>
    </xf>
    <xf numFmtId="0" fontId="10" fillId="27" borderId="0" xfId="0" applyFont="1" applyFill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 shrinkToFit="1"/>
    </xf>
    <xf numFmtId="0" fontId="35" fillId="25" borderId="0" xfId="0" applyFont="1" applyFill="1" applyAlignment="1">
      <alignment horizontal="left" vertical="center" indent="1"/>
    </xf>
    <xf numFmtId="49" fontId="64" fillId="0" borderId="19" xfId="0" applyNumberFormat="1" applyFont="1" applyBorder="1" applyAlignment="1" applyProtection="1">
      <alignment horizontal="center" vertical="center" wrapText="1"/>
      <protection locked="0"/>
    </xf>
    <xf numFmtId="49" fontId="49" fillId="27" borderId="23" xfId="0" applyNumberFormat="1" applyFont="1" applyFill="1" applyBorder="1" applyAlignment="1">
      <alignment vertical="center"/>
    </xf>
    <xf numFmtId="169" fontId="54" fillId="27" borderId="0" xfId="0" applyNumberFormat="1" applyFont="1" applyFill="1" applyAlignment="1">
      <alignment vertical="center"/>
    </xf>
    <xf numFmtId="0" fontId="108" fillId="25" borderId="0" xfId="0" applyFont="1" applyFill="1" applyAlignment="1">
      <alignment horizontal="left" vertical="center"/>
    </xf>
    <xf numFmtId="49" fontId="109" fillId="27" borderId="0" xfId="0" applyNumberFormat="1" applyFont="1" applyFill="1" applyAlignment="1">
      <alignment vertical="center"/>
    </xf>
    <xf numFmtId="0" fontId="108" fillId="25" borderId="0" xfId="0" applyFont="1" applyFill="1" applyAlignment="1">
      <alignment/>
    </xf>
    <xf numFmtId="0" fontId="49" fillId="0" borderId="18" xfId="0" applyFont="1" applyBorder="1" applyAlignment="1">
      <alignment horizontal="left" vertical="center" wrapText="1" shrinkToFit="1"/>
    </xf>
    <xf numFmtId="0" fontId="49" fillId="0" borderId="19" xfId="0" applyFont="1" applyBorder="1" applyAlignment="1">
      <alignment horizontal="left" vertical="center" wrapText="1" shrinkToFit="1"/>
    </xf>
    <xf numFmtId="0" fontId="59" fillId="27" borderId="0" xfId="0" applyFont="1" applyFill="1" applyAlignment="1">
      <alignment vertical="center" wrapText="1"/>
    </xf>
    <xf numFmtId="0" fontId="80" fillId="27" borderId="0" xfId="0" applyFont="1" applyFill="1" applyAlignment="1">
      <alignment vertical="center" wrapText="1"/>
    </xf>
    <xf numFmtId="0" fontId="21" fillId="25" borderId="0" xfId="0" applyFont="1" applyFill="1" applyAlignment="1">
      <alignment horizontal="left"/>
    </xf>
    <xf numFmtId="0" fontId="10" fillId="27" borderId="0" xfId="0" applyFont="1" applyFill="1" applyAlignment="1">
      <alignment vertical="center" wrapText="1"/>
    </xf>
    <xf numFmtId="167" fontId="110" fillId="25" borderId="23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left" vertical="center" wrapText="1" shrinkToFit="1"/>
    </xf>
    <xf numFmtId="0" fontId="49" fillId="0" borderId="14" xfId="0" applyFont="1" applyBorder="1" applyAlignment="1">
      <alignment horizontal="left" vertical="center" wrapText="1" shrinkToFit="1"/>
    </xf>
    <xf numFmtId="0" fontId="111" fillId="24" borderId="0" xfId="0" applyFont="1" applyFill="1" applyAlignment="1" applyProtection="1">
      <alignment horizontal="center" vertical="center" wrapText="1"/>
      <protection hidden="1"/>
    </xf>
    <xf numFmtId="0" fontId="112" fillId="0" borderId="0" xfId="0" applyFont="1" applyAlignment="1">
      <alignment/>
    </xf>
    <xf numFmtId="0" fontId="110" fillId="0" borderId="10" xfId="0" applyFont="1" applyBorder="1" applyAlignment="1">
      <alignment horizontal="center" vertical="center" wrapText="1"/>
    </xf>
    <xf numFmtId="1" fontId="106" fillId="32" borderId="21" xfId="0" applyNumberFormat="1" applyFont="1" applyFill="1" applyBorder="1" applyAlignment="1">
      <alignment horizontal="center" vertical="center" wrapText="1"/>
    </xf>
    <xf numFmtId="0" fontId="113" fillId="25" borderId="0" xfId="0" applyFont="1" applyFill="1" applyAlignment="1" applyProtection="1">
      <alignment horizontal="left" vertical="center" wrapText="1"/>
      <protection hidden="1"/>
    </xf>
    <xf numFmtId="167" fontId="114" fillId="25" borderId="23" xfId="0" applyNumberFormat="1" applyFont="1" applyFill="1" applyBorder="1" applyAlignment="1">
      <alignment horizontal="center" vertical="center"/>
    </xf>
    <xf numFmtId="0" fontId="112" fillId="25" borderId="0" xfId="0" applyFont="1" applyFill="1" applyAlignment="1">
      <alignment/>
    </xf>
    <xf numFmtId="0" fontId="113" fillId="24" borderId="0" xfId="0" applyFont="1" applyFill="1" applyAlignment="1" applyProtection="1">
      <alignment horizontal="left" vertical="center" wrapText="1"/>
      <protection hidden="1"/>
    </xf>
    <xf numFmtId="169" fontId="115" fillId="27" borderId="0" xfId="0" applyNumberFormat="1" applyFont="1" applyFill="1" applyAlignment="1">
      <alignment vertical="center"/>
    </xf>
    <xf numFmtId="0" fontId="112" fillId="30" borderId="0" xfId="0" applyFont="1" applyFill="1" applyAlignment="1">
      <alignment/>
    </xf>
    <xf numFmtId="169" fontId="110" fillId="27" borderId="0" xfId="0" applyNumberFormat="1" applyFont="1" applyFill="1" applyAlignment="1">
      <alignment horizontal="right" vertical="center"/>
    </xf>
    <xf numFmtId="0" fontId="23" fillId="24" borderId="24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left" vertical="center" shrinkToFit="1"/>
    </xf>
    <xf numFmtId="0" fontId="35" fillId="24" borderId="24" xfId="0" applyFont="1" applyFill="1" applyBorder="1" applyAlignment="1">
      <alignment horizontal="left" vertical="center"/>
    </xf>
    <xf numFmtId="0" fontId="23" fillId="24" borderId="24" xfId="0" applyFont="1" applyFill="1" applyBorder="1" applyAlignment="1">
      <alignment horizontal="left" vertical="center" wrapText="1"/>
    </xf>
    <xf numFmtId="0" fontId="25" fillId="24" borderId="24" xfId="0" applyFont="1" applyFill="1" applyBorder="1" applyAlignment="1" applyProtection="1">
      <alignment horizontal="left" vertical="center" wrapText="1"/>
      <protection hidden="1"/>
    </xf>
    <xf numFmtId="0" fontId="32" fillId="24" borderId="24" xfId="0" applyFont="1" applyFill="1" applyBorder="1" applyAlignment="1" applyProtection="1">
      <alignment horizontal="left" vertical="center" wrapText="1"/>
      <protection hidden="1"/>
    </xf>
    <xf numFmtId="0" fontId="49" fillId="0" borderId="16" xfId="0" applyFont="1" applyBorder="1" applyAlignment="1">
      <alignment horizontal="left" vertical="center" wrapText="1" indent="1" shrinkToFit="1"/>
    </xf>
    <xf numFmtId="0" fontId="86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68" fontId="39" fillId="25" borderId="0" xfId="0" applyNumberFormat="1" applyFont="1" applyFill="1" applyAlignment="1" applyProtection="1">
      <alignment horizontal="left" vertical="center" wrapText="1"/>
      <protection hidden="1"/>
    </xf>
    <xf numFmtId="0" fontId="38" fillId="24" borderId="0" xfId="0" applyFont="1" applyFill="1" applyAlignment="1" applyProtection="1">
      <alignment horizontal="center" wrapText="1"/>
      <protection hidden="1"/>
    </xf>
    <xf numFmtId="0" fontId="49" fillId="24" borderId="11" xfId="0" applyFont="1" applyFill="1" applyBorder="1" applyAlignment="1">
      <alignment horizontal="center" vertical="center" wrapText="1"/>
    </xf>
    <xf numFmtId="0" fontId="49" fillId="24" borderId="26" xfId="0" applyFont="1" applyFill="1" applyBorder="1" applyAlignment="1">
      <alignment horizontal="center" vertical="center" wrapText="1"/>
    </xf>
    <xf numFmtId="0" fontId="49" fillId="24" borderId="27" xfId="0" applyFont="1" applyFill="1" applyBorder="1" applyAlignment="1">
      <alignment horizontal="center" vertical="center" wrapText="1"/>
    </xf>
    <xf numFmtId="0" fontId="49" fillId="24" borderId="0" xfId="0" applyFont="1" applyFill="1" applyAlignment="1">
      <alignment horizontal="right" vertical="center" wrapText="1"/>
    </xf>
    <xf numFmtId="0" fontId="116" fillId="33" borderId="0" xfId="0" applyFont="1" applyFill="1" applyAlignment="1">
      <alignment horizontal="center" vertical="center"/>
    </xf>
    <xf numFmtId="1" fontId="87" fillId="30" borderId="17" xfId="0" applyNumberFormat="1" applyFont="1" applyFill="1" applyBorder="1" applyAlignment="1">
      <alignment horizontal="center" vertical="center" wrapText="1"/>
    </xf>
    <xf numFmtId="1" fontId="87" fillId="30" borderId="18" xfId="0" applyNumberFormat="1" applyFont="1" applyFill="1" applyBorder="1" applyAlignment="1">
      <alignment horizontal="center" vertical="center" wrapText="1"/>
    </xf>
    <xf numFmtId="165" fontId="28" fillId="0" borderId="28" xfId="0" applyNumberFormat="1" applyFont="1" applyBorder="1" applyAlignment="1">
      <alignment horizontal="center" vertical="center" wrapText="1"/>
    </xf>
    <xf numFmtId="165" fontId="28" fillId="0" borderId="29" xfId="0" applyNumberFormat="1" applyFont="1" applyBorder="1" applyAlignment="1">
      <alignment horizontal="center" vertical="center" wrapText="1"/>
    </xf>
    <xf numFmtId="165" fontId="28" fillId="0" borderId="23" xfId="0" applyNumberFormat="1" applyFont="1" applyBorder="1" applyAlignment="1">
      <alignment horizontal="center" vertical="center" wrapText="1"/>
    </xf>
    <xf numFmtId="165" fontId="28" fillId="0" borderId="30" xfId="0" applyNumberFormat="1" applyFont="1" applyBorder="1" applyAlignment="1">
      <alignment horizontal="center" vertical="center" wrapText="1"/>
    </xf>
    <xf numFmtId="165" fontId="28" fillId="0" borderId="31" xfId="0" applyNumberFormat="1" applyFont="1" applyBorder="1" applyAlignment="1">
      <alignment horizontal="center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70" fontId="49" fillId="0" borderId="32" xfId="0" applyNumberFormat="1" applyFont="1" applyBorder="1" applyAlignment="1" applyProtection="1">
      <alignment horizontal="center" vertical="center"/>
      <protection hidden="1"/>
    </xf>
    <xf numFmtId="170" fontId="49" fillId="0" borderId="26" xfId="0" applyNumberFormat="1" applyFont="1" applyBorder="1" applyAlignment="1" applyProtection="1">
      <alignment horizontal="center" vertical="center"/>
      <protection hidden="1"/>
    </xf>
    <xf numFmtId="170" fontId="49" fillId="0" borderId="31" xfId="0" applyNumberFormat="1" applyFont="1" applyBorder="1" applyAlignment="1" applyProtection="1">
      <alignment horizontal="center" vertical="center"/>
      <protection hidden="1"/>
    </xf>
    <xf numFmtId="170" fontId="49" fillId="0" borderId="24" xfId="0" applyNumberFormat="1" applyFont="1" applyBorder="1" applyAlignment="1" applyProtection="1">
      <alignment horizontal="center" vertical="center"/>
      <protection hidden="1"/>
    </xf>
    <xf numFmtId="0" fontId="24" fillId="24" borderId="0" xfId="0" applyFont="1" applyFill="1" applyAlignment="1">
      <alignment horizontal="left" vertical="center" wrapText="1"/>
    </xf>
    <xf numFmtId="171" fontId="49" fillId="0" borderId="19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50</xdr:row>
      <xdr:rowOff>19050</xdr:rowOff>
    </xdr:from>
    <xdr:to>
      <xdr:col>7</xdr:col>
      <xdr:colOff>466725</xdr:colOff>
      <xdr:row>50</xdr:row>
      <xdr:rowOff>628650</xdr:rowOff>
    </xdr:to>
    <xdr:pic>
      <xdr:nvPicPr>
        <xdr:cNvPr id="1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62600" y="208121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51</xdr:row>
      <xdr:rowOff>19050</xdr:rowOff>
    </xdr:from>
    <xdr:to>
      <xdr:col>7</xdr:col>
      <xdr:colOff>466725</xdr:colOff>
      <xdr:row>51</xdr:row>
      <xdr:rowOff>628650</xdr:rowOff>
    </xdr:to>
    <xdr:pic>
      <xdr:nvPicPr>
        <xdr:cNvPr id="2" name="Picture 27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62600" y="214693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52</xdr:row>
      <xdr:rowOff>19050</xdr:rowOff>
    </xdr:from>
    <xdr:to>
      <xdr:col>7</xdr:col>
      <xdr:colOff>466725</xdr:colOff>
      <xdr:row>52</xdr:row>
      <xdr:rowOff>628650</xdr:rowOff>
    </xdr:to>
    <xdr:pic>
      <xdr:nvPicPr>
        <xdr:cNvPr id="3" name="Picture 2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62600" y="221265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53</xdr:row>
      <xdr:rowOff>19050</xdr:rowOff>
    </xdr:from>
    <xdr:to>
      <xdr:col>7</xdr:col>
      <xdr:colOff>466725</xdr:colOff>
      <xdr:row>53</xdr:row>
      <xdr:rowOff>628650</xdr:rowOff>
    </xdr:to>
    <xdr:pic>
      <xdr:nvPicPr>
        <xdr:cNvPr id="4" name="Picture 28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62600" y="227838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54</xdr:row>
      <xdr:rowOff>19050</xdr:rowOff>
    </xdr:from>
    <xdr:to>
      <xdr:col>7</xdr:col>
      <xdr:colOff>466725</xdr:colOff>
      <xdr:row>54</xdr:row>
      <xdr:rowOff>628650</xdr:rowOff>
    </xdr:to>
    <xdr:pic>
      <xdr:nvPicPr>
        <xdr:cNvPr id="5" name="Picture 28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62600" y="234410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55</xdr:row>
      <xdr:rowOff>19050</xdr:rowOff>
    </xdr:from>
    <xdr:to>
      <xdr:col>7</xdr:col>
      <xdr:colOff>466725</xdr:colOff>
      <xdr:row>55</xdr:row>
      <xdr:rowOff>628650</xdr:rowOff>
    </xdr:to>
    <xdr:pic>
      <xdr:nvPicPr>
        <xdr:cNvPr id="6" name="Picture 29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562600" y="240982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57</xdr:row>
      <xdr:rowOff>19050</xdr:rowOff>
    </xdr:from>
    <xdr:to>
      <xdr:col>7</xdr:col>
      <xdr:colOff>466725</xdr:colOff>
      <xdr:row>57</xdr:row>
      <xdr:rowOff>628650</xdr:rowOff>
    </xdr:to>
    <xdr:pic>
      <xdr:nvPicPr>
        <xdr:cNvPr id="7" name="Picture 29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562600" y="254127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36</xdr:row>
      <xdr:rowOff>19050</xdr:rowOff>
    </xdr:from>
    <xdr:to>
      <xdr:col>7</xdr:col>
      <xdr:colOff>466725</xdr:colOff>
      <xdr:row>36</xdr:row>
      <xdr:rowOff>628650</xdr:rowOff>
    </xdr:to>
    <xdr:pic>
      <xdr:nvPicPr>
        <xdr:cNvPr id="8" name="Picture 88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562600" y="145542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38</xdr:row>
      <xdr:rowOff>19050</xdr:rowOff>
    </xdr:from>
    <xdr:to>
      <xdr:col>7</xdr:col>
      <xdr:colOff>466725</xdr:colOff>
      <xdr:row>38</xdr:row>
      <xdr:rowOff>628650</xdr:rowOff>
    </xdr:to>
    <xdr:pic>
      <xdr:nvPicPr>
        <xdr:cNvPr id="9" name="Picture 124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562600" y="153924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41</xdr:row>
      <xdr:rowOff>19050</xdr:rowOff>
    </xdr:from>
    <xdr:to>
      <xdr:col>7</xdr:col>
      <xdr:colOff>466725</xdr:colOff>
      <xdr:row>41</xdr:row>
      <xdr:rowOff>628650</xdr:rowOff>
    </xdr:to>
    <xdr:pic>
      <xdr:nvPicPr>
        <xdr:cNvPr id="10" name="Picture 162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562600" y="16459200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43</xdr:row>
      <xdr:rowOff>19050</xdr:rowOff>
    </xdr:from>
    <xdr:to>
      <xdr:col>7</xdr:col>
      <xdr:colOff>466725</xdr:colOff>
      <xdr:row>43</xdr:row>
      <xdr:rowOff>628650</xdr:rowOff>
    </xdr:to>
    <xdr:pic>
      <xdr:nvPicPr>
        <xdr:cNvPr id="11" name="Picture 1697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562600" y="17773650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44</xdr:row>
      <xdr:rowOff>19050</xdr:rowOff>
    </xdr:from>
    <xdr:to>
      <xdr:col>7</xdr:col>
      <xdr:colOff>466725</xdr:colOff>
      <xdr:row>44</xdr:row>
      <xdr:rowOff>523875</xdr:rowOff>
    </xdr:to>
    <xdr:pic>
      <xdr:nvPicPr>
        <xdr:cNvPr id="12" name="Picture 1699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562600" y="184308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45</xdr:row>
      <xdr:rowOff>19050</xdr:rowOff>
    </xdr:from>
    <xdr:to>
      <xdr:col>7</xdr:col>
      <xdr:colOff>466725</xdr:colOff>
      <xdr:row>45</xdr:row>
      <xdr:rowOff>628650</xdr:rowOff>
    </xdr:to>
    <xdr:pic>
      <xdr:nvPicPr>
        <xdr:cNvPr id="13" name="Picture 172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562600" y="18983325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46</xdr:row>
      <xdr:rowOff>19050</xdr:rowOff>
    </xdr:from>
    <xdr:to>
      <xdr:col>7</xdr:col>
      <xdr:colOff>466725</xdr:colOff>
      <xdr:row>46</xdr:row>
      <xdr:rowOff>628650</xdr:rowOff>
    </xdr:to>
    <xdr:pic>
      <xdr:nvPicPr>
        <xdr:cNvPr id="14" name="Picture 173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562600" y="19640550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56</xdr:row>
      <xdr:rowOff>19050</xdr:rowOff>
    </xdr:from>
    <xdr:to>
      <xdr:col>7</xdr:col>
      <xdr:colOff>466725</xdr:colOff>
      <xdr:row>56</xdr:row>
      <xdr:rowOff>628650</xdr:rowOff>
    </xdr:to>
    <xdr:pic>
      <xdr:nvPicPr>
        <xdr:cNvPr id="15" name="Picture 29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562600" y="247554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15</xdr:row>
      <xdr:rowOff>19050</xdr:rowOff>
    </xdr:from>
    <xdr:to>
      <xdr:col>7</xdr:col>
      <xdr:colOff>466725</xdr:colOff>
      <xdr:row>15</xdr:row>
      <xdr:rowOff>628650</xdr:rowOff>
    </xdr:to>
    <xdr:pic>
      <xdr:nvPicPr>
        <xdr:cNvPr id="16" name="Picture 1845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562600" y="20478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16</xdr:row>
      <xdr:rowOff>19050</xdr:rowOff>
    </xdr:from>
    <xdr:to>
      <xdr:col>7</xdr:col>
      <xdr:colOff>466725</xdr:colOff>
      <xdr:row>16</xdr:row>
      <xdr:rowOff>628650</xdr:rowOff>
    </xdr:to>
    <xdr:pic>
      <xdr:nvPicPr>
        <xdr:cNvPr id="17" name="Picture 184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562600" y="27051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17</xdr:row>
      <xdr:rowOff>19050</xdr:rowOff>
    </xdr:from>
    <xdr:to>
      <xdr:col>7</xdr:col>
      <xdr:colOff>466725</xdr:colOff>
      <xdr:row>17</xdr:row>
      <xdr:rowOff>628650</xdr:rowOff>
    </xdr:to>
    <xdr:pic>
      <xdr:nvPicPr>
        <xdr:cNvPr id="18" name="Picture 191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562600" y="33623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42</xdr:row>
      <xdr:rowOff>19050</xdr:rowOff>
    </xdr:from>
    <xdr:to>
      <xdr:col>7</xdr:col>
      <xdr:colOff>466725</xdr:colOff>
      <xdr:row>42</xdr:row>
      <xdr:rowOff>628650</xdr:rowOff>
    </xdr:to>
    <xdr:pic>
      <xdr:nvPicPr>
        <xdr:cNvPr id="19" name="Picture 16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562600" y="17116425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20</xdr:row>
      <xdr:rowOff>19050</xdr:rowOff>
    </xdr:from>
    <xdr:to>
      <xdr:col>7</xdr:col>
      <xdr:colOff>466725</xdr:colOff>
      <xdr:row>20</xdr:row>
      <xdr:rowOff>628650</xdr:rowOff>
    </xdr:to>
    <xdr:pic>
      <xdr:nvPicPr>
        <xdr:cNvPr id="20" name="Picture 1929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5562600" y="45148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21</xdr:row>
      <xdr:rowOff>19050</xdr:rowOff>
    </xdr:from>
    <xdr:to>
      <xdr:col>7</xdr:col>
      <xdr:colOff>466725</xdr:colOff>
      <xdr:row>21</xdr:row>
      <xdr:rowOff>628650</xdr:rowOff>
    </xdr:to>
    <xdr:pic>
      <xdr:nvPicPr>
        <xdr:cNvPr id="21" name="Picture 1937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562600" y="51720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22</xdr:row>
      <xdr:rowOff>19050</xdr:rowOff>
    </xdr:from>
    <xdr:to>
      <xdr:col>7</xdr:col>
      <xdr:colOff>466725</xdr:colOff>
      <xdr:row>22</xdr:row>
      <xdr:rowOff>628650</xdr:rowOff>
    </xdr:to>
    <xdr:pic>
      <xdr:nvPicPr>
        <xdr:cNvPr id="22" name="Picture 1939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562600" y="58293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23</xdr:row>
      <xdr:rowOff>19050</xdr:rowOff>
    </xdr:from>
    <xdr:to>
      <xdr:col>7</xdr:col>
      <xdr:colOff>466725</xdr:colOff>
      <xdr:row>23</xdr:row>
      <xdr:rowOff>628650</xdr:rowOff>
    </xdr:to>
    <xdr:pic>
      <xdr:nvPicPr>
        <xdr:cNvPr id="23" name="Picture 194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562600" y="64865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24</xdr:row>
      <xdr:rowOff>19050</xdr:rowOff>
    </xdr:from>
    <xdr:to>
      <xdr:col>7</xdr:col>
      <xdr:colOff>466725</xdr:colOff>
      <xdr:row>24</xdr:row>
      <xdr:rowOff>628650</xdr:rowOff>
    </xdr:to>
    <xdr:pic>
      <xdr:nvPicPr>
        <xdr:cNvPr id="24" name="Picture 1945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562600" y="71437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25</xdr:row>
      <xdr:rowOff>19050</xdr:rowOff>
    </xdr:from>
    <xdr:to>
      <xdr:col>7</xdr:col>
      <xdr:colOff>466725</xdr:colOff>
      <xdr:row>25</xdr:row>
      <xdr:rowOff>628650</xdr:rowOff>
    </xdr:to>
    <xdr:pic>
      <xdr:nvPicPr>
        <xdr:cNvPr id="25" name="Picture 1947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562600" y="78009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19050</xdr:rowOff>
    </xdr:from>
    <xdr:to>
      <xdr:col>7</xdr:col>
      <xdr:colOff>466725</xdr:colOff>
      <xdr:row>26</xdr:row>
      <xdr:rowOff>628650</xdr:rowOff>
    </xdr:to>
    <xdr:pic>
      <xdr:nvPicPr>
        <xdr:cNvPr id="26" name="Picture 1949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5562600" y="84582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27</xdr:row>
      <xdr:rowOff>19050</xdr:rowOff>
    </xdr:from>
    <xdr:to>
      <xdr:col>7</xdr:col>
      <xdr:colOff>466725</xdr:colOff>
      <xdr:row>27</xdr:row>
      <xdr:rowOff>628650</xdr:rowOff>
    </xdr:to>
    <xdr:pic>
      <xdr:nvPicPr>
        <xdr:cNvPr id="27" name="Picture 1953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562600" y="91154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28</xdr:row>
      <xdr:rowOff>19050</xdr:rowOff>
    </xdr:from>
    <xdr:to>
      <xdr:col>7</xdr:col>
      <xdr:colOff>466725</xdr:colOff>
      <xdr:row>28</xdr:row>
      <xdr:rowOff>628650</xdr:rowOff>
    </xdr:to>
    <xdr:pic>
      <xdr:nvPicPr>
        <xdr:cNvPr id="28" name="Picture 1959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5562600" y="9772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29</xdr:row>
      <xdr:rowOff>19050</xdr:rowOff>
    </xdr:from>
    <xdr:to>
      <xdr:col>7</xdr:col>
      <xdr:colOff>466725</xdr:colOff>
      <xdr:row>29</xdr:row>
      <xdr:rowOff>628650</xdr:rowOff>
    </xdr:to>
    <xdr:pic>
      <xdr:nvPicPr>
        <xdr:cNvPr id="29" name="Picture 1967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5562600" y="104298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30</xdr:row>
      <xdr:rowOff>19050</xdr:rowOff>
    </xdr:from>
    <xdr:to>
      <xdr:col>7</xdr:col>
      <xdr:colOff>466725</xdr:colOff>
      <xdr:row>30</xdr:row>
      <xdr:rowOff>628650</xdr:rowOff>
    </xdr:to>
    <xdr:pic>
      <xdr:nvPicPr>
        <xdr:cNvPr id="30" name="Picture 1969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5562600" y="110871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31</xdr:row>
      <xdr:rowOff>19050</xdr:rowOff>
    </xdr:from>
    <xdr:to>
      <xdr:col>7</xdr:col>
      <xdr:colOff>466725</xdr:colOff>
      <xdr:row>31</xdr:row>
      <xdr:rowOff>628650</xdr:rowOff>
    </xdr:to>
    <xdr:pic>
      <xdr:nvPicPr>
        <xdr:cNvPr id="31" name="Picture 197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5562600" y="117443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32</xdr:row>
      <xdr:rowOff>19050</xdr:rowOff>
    </xdr:from>
    <xdr:to>
      <xdr:col>7</xdr:col>
      <xdr:colOff>466725</xdr:colOff>
      <xdr:row>32</xdr:row>
      <xdr:rowOff>628650</xdr:rowOff>
    </xdr:to>
    <xdr:pic>
      <xdr:nvPicPr>
        <xdr:cNvPr id="32" name="Picture 1973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5562600" y="124015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33</xdr:row>
      <xdr:rowOff>19050</xdr:rowOff>
    </xdr:from>
    <xdr:to>
      <xdr:col>7</xdr:col>
      <xdr:colOff>466725</xdr:colOff>
      <xdr:row>33</xdr:row>
      <xdr:rowOff>628650</xdr:rowOff>
    </xdr:to>
    <xdr:pic>
      <xdr:nvPicPr>
        <xdr:cNvPr id="33" name="Picture 1985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5562600" y="130587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34</xdr:row>
      <xdr:rowOff>19050</xdr:rowOff>
    </xdr:from>
    <xdr:to>
      <xdr:col>7</xdr:col>
      <xdr:colOff>466725</xdr:colOff>
      <xdr:row>34</xdr:row>
      <xdr:rowOff>628650</xdr:rowOff>
    </xdr:to>
    <xdr:pic>
      <xdr:nvPicPr>
        <xdr:cNvPr id="34" name="Picture 1989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5562600" y="137160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1;%20&#1042;&#1045;&#1057;&#1053;&#1040;%202024\&#1055;&#1088;&#1072;&#1081;&#1089;%20&#1076;&#1083;&#1103;%20&#1050;&#1051;&#1048;&#1045;&#1053;&#1058;&#1054;&#1042;\3%20&#1051;&#1091;&#1082;&#1086;&#1074;&#1080;&#1095;&#1085;&#1099;&#1077;%20&#1057;olorline%20(Foto)_Vesna_2024_&#1051;&#1077;&#1090;&#1085;&#1077;&#1077;%20&#1085;&#1072;&#1089;&#1090;&#1088;&#1086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уковичные в упаковк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R61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M16" sqref="M16"/>
    </sheetView>
  </sheetViews>
  <sheetFormatPr defaultColWidth="9.125" defaultRowHeight="12.75" outlineLevelCol="1"/>
  <cols>
    <col min="1" max="1" width="2.50390625" style="0" customWidth="1"/>
    <col min="2" max="2" width="6.50390625" style="0" customWidth="1"/>
    <col min="3" max="3" width="6.125" style="0" hidden="1" customWidth="1"/>
    <col min="4" max="4" width="2.375" style="0" hidden="1" customWidth="1"/>
    <col min="5" max="5" width="19.50390625" style="0" customWidth="1"/>
    <col min="6" max="6" width="23.125" style="0" customWidth="1"/>
    <col min="7" max="7" width="21.00390625" style="0" customWidth="1"/>
    <col min="8" max="8" width="6.625" style="0" customWidth="1"/>
    <col min="9" max="9" width="37.625" style="0" customWidth="1"/>
    <col min="10" max="11" width="6.50390625" style="0" customWidth="1"/>
    <col min="12" max="12" width="9.50390625" style="0" customWidth="1"/>
    <col min="13" max="13" width="10.125" style="0" customWidth="1"/>
    <col min="14" max="14" width="11.625" style="0" customWidth="1" outlineLevel="1"/>
    <col min="15" max="15" width="18.50390625" style="0" customWidth="1" outlineLevel="1"/>
    <col min="16" max="16" width="7.875" style="0" customWidth="1"/>
  </cols>
  <sheetData>
    <row r="1" spans="1:16" ht="12.75" customHeight="1">
      <c r="A1" s="19"/>
      <c r="B1" s="1"/>
      <c r="C1" s="1"/>
      <c r="D1" s="1"/>
      <c r="E1" s="176" t="s">
        <v>90</v>
      </c>
      <c r="F1" s="176"/>
      <c r="G1" s="176"/>
      <c r="H1" s="176"/>
      <c r="I1" s="176"/>
      <c r="J1" s="2"/>
      <c r="K1" s="3"/>
      <c r="L1" s="164" t="s">
        <v>3</v>
      </c>
      <c r="M1" s="165"/>
      <c r="N1" s="4"/>
      <c r="O1" s="158"/>
      <c r="P1" s="158"/>
    </row>
    <row r="2" spans="1:16" ht="6.75" customHeight="1">
      <c r="A2" s="20"/>
      <c r="B2" s="1"/>
      <c r="C2" s="1"/>
      <c r="D2" s="1"/>
      <c r="E2" s="176"/>
      <c r="F2" s="176"/>
      <c r="G2" s="176"/>
      <c r="H2" s="176"/>
      <c r="I2" s="176"/>
      <c r="J2" s="2"/>
      <c r="K2" s="3"/>
      <c r="L2" s="166"/>
      <c r="M2" s="167"/>
      <c r="N2" s="15"/>
      <c r="O2" s="158"/>
      <c r="P2" s="158"/>
    </row>
    <row r="3" spans="1:16" ht="4.5" customHeight="1">
      <c r="A3" s="20"/>
      <c r="B3" s="1"/>
      <c r="C3" s="1"/>
      <c r="D3" s="1"/>
      <c r="E3" s="176"/>
      <c r="F3" s="176"/>
      <c r="G3" s="176"/>
      <c r="H3" s="176"/>
      <c r="I3" s="176"/>
      <c r="J3" s="2"/>
      <c r="K3" s="3"/>
      <c r="L3" s="168"/>
      <c r="M3" s="169"/>
      <c r="N3" s="15"/>
      <c r="O3" s="158"/>
      <c r="P3" s="158"/>
    </row>
    <row r="4" spans="1:16" ht="5.25" customHeight="1">
      <c r="A4" s="20"/>
      <c r="B4" s="1"/>
      <c r="C4" s="1"/>
      <c r="D4" s="1"/>
      <c r="E4" s="176"/>
      <c r="F4" s="176"/>
      <c r="G4" s="176"/>
      <c r="H4" s="176"/>
      <c r="I4" s="176"/>
      <c r="J4" s="2"/>
      <c r="K4" s="3"/>
      <c r="L4" s="170"/>
      <c r="M4" s="171"/>
      <c r="N4" s="15"/>
      <c r="O4" s="158"/>
      <c r="P4" s="158"/>
    </row>
    <row r="5" spans="1:16" ht="7.5" customHeight="1" thickBot="1">
      <c r="A5" s="20"/>
      <c r="B5" s="1"/>
      <c r="C5" s="1"/>
      <c r="D5" s="1"/>
      <c r="E5" s="176"/>
      <c r="F5" s="176"/>
      <c r="G5" s="176"/>
      <c r="H5" s="176"/>
      <c r="I5" s="176"/>
      <c r="J5" s="2"/>
      <c r="K5" s="5"/>
      <c r="L5" s="6"/>
      <c r="M5" s="156"/>
      <c r="N5" s="15"/>
      <c r="O5" s="158"/>
      <c r="P5" s="158"/>
    </row>
    <row r="6" spans="1:16" ht="7.5" customHeight="1">
      <c r="A6" s="107"/>
      <c r="B6" s="7"/>
      <c r="C6" s="23"/>
      <c r="D6" s="23"/>
      <c r="E6" s="176"/>
      <c r="F6" s="176"/>
      <c r="G6" s="176"/>
      <c r="H6" s="176"/>
      <c r="I6" s="176"/>
      <c r="J6" s="108"/>
      <c r="K6" s="5"/>
      <c r="L6" s="172">
        <f>SUM(N14:N47)</f>
        <v>0</v>
      </c>
      <c r="M6" s="173"/>
      <c r="N6" s="15"/>
      <c r="O6" s="158"/>
      <c r="P6" s="158"/>
    </row>
    <row r="7" spans="1:16" ht="15">
      <c r="A7" s="107"/>
      <c r="B7" s="7"/>
      <c r="C7" s="23"/>
      <c r="D7" s="23"/>
      <c r="E7" s="163" t="s">
        <v>29</v>
      </c>
      <c r="F7" s="163"/>
      <c r="G7" s="163"/>
      <c r="H7" s="163"/>
      <c r="I7" s="163"/>
      <c r="J7" s="108"/>
      <c r="K7" s="27" t="s">
        <v>2</v>
      </c>
      <c r="L7" s="174"/>
      <c r="M7" s="175"/>
      <c r="N7" s="17"/>
      <c r="O7" s="158"/>
      <c r="P7" s="158"/>
    </row>
    <row r="8" spans="1:16" ht="3.75" customHeight="1">
      <c r="A8" s="109"/>
      <c r="B8" s="9"/>
      <c r="C8" s="24"/>
      <c r="D8" s="24"/>
      <c r="E8" s="9"/>
      <c r="F8" s="8"/>
      <c r="G8" s="8"/>
      <c r="H8" s="8"/>
      <c r="I8" s="10"/>
      <c r="J8" s="108"/>
      <c r="K8" s="5"/>
      <c r="L8" s="6"/>
      <c r="M8" s="5"/>
      <c r="N8" s="17"/>
      <c r="O8" s="137"/>
      <c r="P8" s="26"/>
    </row>
    <row r="9" spans="1:15" ht="6" customHeight="1">
      <c r="A9" s="21"/>
      <c r="B9" s="11"/>
      <c r="C9" s="25"/>
      <c r="D9" s="25"/>
      <c r="E9" s="81"/>
      <c r="F9" s="12"/>
      <c r="G9" s="12"/>
      <c r="H9" s="12"/>
      <c r="I9" s="13"/>
      <c r="J9" s="8"/>
      <c r="K9" s="14"/>
      <c r="L9" s="162"/>
      <c r="M9" s="177">
        <f>SUM(M14:M58)</f>
        <v>0</v>
      </c>
      <c r="O9" s="138"/>
    </row>
    <row r="10" spans="1:15" ht="8.25" customHeight="1">
      <c r="A10" s="21"/>
      <c r="B10" s="11"/>
      <c r="C10" s="25"/>
      <c r="D10" s="25"/>
      <c r="E10" s="22"/>
      <c r="F10" s="12"/>
      <c r="G10" s="12"/>
      <c r="H10" s="12"/>
      <c r="I10" s="13"/>
      <c r="J10" s="8"/>
      <c r="K10" s="14"/>
      <c r="L10" s="162"/>
      <c r="M10" s="177"/>
      <c r="O10" s="138"/>
    </row>
    <row r="11" spans="1:15" ht="3.75" customHeight="1" thickBot="1">
      <c r="A11" s="21"/>
      <c r="B11" s="11"/>
      <c r="C11" s="25"/>
      <c r="D11" s="25"/>
      <c r="E11" s="22"/>
      <c r="F11" s="12"/>
      <c r="G11" s="12"/>
      <c r="H11" s="12"/>
      <c r="I11" s="13"/>
      <c r="J11" s="8"/>
      <c r="K11" s="14"/>
      <c r="L11" s="6"/>
      <c r="M11" s="16"/>
      <c r="O11" s="138"/>
    </row>
    <row r="12" spans="1:17" ht="30.75" customHeight="1" thickBot="1">
      <c r="A12" s="29"/>
      <c r="B12" s="31" t="s">
        <v>20</v>
      </c>
      <c r="C12" s="32"/>
      <c r="D12" s="32"/>
      <c r="E12" s="159" t="s">
        <v>21</v>
      </c>
      <c r="F12" s="160"/>
      <c r="G12" s="161"/>
      <c r="H12" s="33" t="s">
        <v>22</v>
      </c>
      <c r="I12" s="46" t="s">
        <v>0</v>
      </c>
      <c r="J12" s="155" t="s">
        <v>23</v>
      </c>
      <c r="K12" s="79" t="s">
        <v>24</v>
      </c>
      <c r="L12" s="34" t="s">
        <v>25</v>
      </c>
      <c r="M12" s="110" t="s">
        <v>26</v>
      </c>
      <c r="N12" s="35" t="s">
        <v>13</v>
      </c>
      <c r="O12" s="139" t="s">
        <v>1</v>
      </c>
      <c r="P12" s="31" t="s">
        <v>27</v>
      </c>
      <c r="Q12" s="82"/>
    </row>
    <row r="13" spans="1:16" ht="15.75" customHeight="1">
      <c r="A13" s="28"/>
      <c r="B13" s="95"/>
      <c r="C13" s="95"/>
      <c r="D13" s="95"/>
      <c r="E13" s="96" t="s">
        <v>28</v>
      </c>
      <c r="F13" s="97"/>
      <c r="G13" s="98"/>
      <c r="H13" s="99"/>
      <c r="I13" s="100"/>
      <c r="J13" s="101"/>
      <c r="K13" s="102"/>
      <c r="L13" s="103"/>
      <c r="M13" s="104"/>
      <c r="N13" s="105"/>
      <c r="O13" s="140"/>
      <c r="P13" s="105"/>
    </row>
    <row r="14" spans="1:17" ht="17.25">
      <c r="A14" s="44">
        <v>191</v>
      </c>
      <c r="B14" s="61"/>
      <c r="C14" s="61"/>
      <c r="D14" s="62"/>
      <c r="E14" s="78" t="s">
        <v>31</v>
      </c>
      <c r="F14" s="61"/>
      <c r="G14" s="61"/>
      <c r="H14" s="61"/>
      <c r="I14" s="63"/>
      <c r="J14" s="64"/>
      <c r="K14" s="64"/>
      <c r="L14" s="61"/>
      <c r="M14" s="61"/>
      <c r="N14" s="61"/>
      <c r="O14" s="146"/>
      <c r="P14" s="61"/>
      <c r="Q14" s="28"/>
    </row>
    <row r="15" spans="1:18" ht="15">
      <c r="A15" s="44">
        <v>991</v>
      </c>
      <c r="B15" s="37"/>
      <c r="C15" s="48"/>
      <c r="D15" s="49"/>
      <c r="E15" s="118" t="s">
        <v>113</v>
      </c>
      <c r="F15" s="38"/>
      <c r="G15" s="74"/>
      <c r="H15" s="75"/>
      <c r="I15" s="76"/>
      <c r="J15" s="76"/>
      <c r="K15" s="76"/>
      <c r="L15" s="77"/>
      <c r="M15" s="76"/>
      <c r="N15" s="76"/>
      <c r="O15" s="53"/>
      <c r="P15" s="147"/>
      <c r="Q15" s="54"/>
      <c r="R15" s="30"/>
    </row>
    <row r="16" spans="1:17" ht="51.75" customHeight="1">
      <c r="A16" s="44">
        <v>995</v>
      </c>
      <c r="B16" s="115">
        <v>10748</v>
      </c>
      <c r="C16" s="93" t="s">
        <v>110</v>
      </c>
      <c r="D16" s="91"/>
      <c r="E16" s="154" t="s">
        <v>95</v>
      </c>
      <c r="F16" s="135" t="s">
        <v>99</v>
      </c>
      <c r="G16" s="136" t="s">
        <v>100</v>
      </c>
      <c r="H16" s="112" t="s">
        <v>96</v>
      </c>
      <c r="I16" s="65" t="s">
        <v>101</v>
      </c>
      <c r="J16" s="66" t="s">
        <v>6</v>
      </c>
      <c r="K16" s="67">
        <v>2</v>
      </c>
      <c r="L16" s="89">
        <v>310.70000000000005</v>
      </c>
      <c r="M16" s="42"/>
      <c r="N16" s="41">
        <v>0</v>
      </c>
      <c r="O16" s="134">
        <v>4607109925867</v>
      </c>
      <c r="P16" s="43"/>
      <c r="Q16" s="68" t="s">
        <v>97</v>
      </c>
    </row>
    <row r="17" spans="1:17" ht="51.75" customHeight="1">
      <c r="A17" s="44">
        <v>996</v>
      </c>
      <c r="B17" s="115">
        <v>4399</v>
      </c>
      <c r="C17" s="93" t="s">
        <v>111</v>
      </c>
      <c r="D17" s="91"/>
      <c r="E17" s="154" t="s">
        <v>98</v>
      </c>
      <c r="F17" s="135" t="s">
        <v>102</v>
      </c>
      <c r="G17" s="136" t="s">
        <v>103</v>
      </c>
      <c r="H17" s="112" t="s">
        <v>96</v>
      </c>
      <c r="I17" s="65" t="s">
        <v>104</v>
      </c>
      <c r="J17" s="66" t="s">
        <v>6</v>
      </c>
      <c r="K17" s="67">
        <v>2</v>
      </c>
      <c r="L17" s="89">
        <v>310.70000000000005</v>
      </c>
      <c r="M17" s="42"/>
      <c r="N17" s="41">
        <v>0</v>
      </c>
      <c r="O17" s="134">
        <v>4607109988206</v>
      </c>
      <c r="P17" s="43"/>
      <c r="Q17" s="68" t="s">
        <v>97</v>
      </c>
    </row>
    <row r="18" spans="1:17" ht="51.75" customHeight="1">
      <c r="A18" s="44">
        <v>1028</v>
      </c>
      <c r="B18" s="115">
        <v>2472</v>
      </c>
      <c r="C18" s="93" t="s">
        <v>112</v>
      </c>
      <c r="D18" s="91"/>
      <c r="E18" s="154" t="s">
        <v>95</v>
      </c>
      <c r="F18" s="135" t="s">
        <v>107</v>
      </c>
      <c r="G18" s="136" t="s">
        <v>108</v>
      </c>
      <c r="H18" s="112" t="s">
        <v>96</v>
      </c>
      <c r="I18" s="65" t="s">
        <v>109</v>
      </c>
      <c r="J18" s="66" t="s">
        <v>6</v>
      </c>
      <c r="K18" s="67">
        <v>2</v>
      </c>
      <c r="L18" s="89">
        <v>310.70000000000005</v>
      </c>
      <c r="M18" s="42"/>
      <c r="N18" s="41">
        <v>0</v>
      </c>
      <c r="O18" s="134">
        <v>4607109974315</v>
      </c>
      <c r="P18" s="43"/>
      <c r="Q18" s="68" t="s">
        <v>97</v>
      </c>
    </row>
    <row r="19" spans="1:18" ht="21" customHeight="1">
      <c r="A19" s="44"/>
      <c r="B19" s="70"/>
      <c r="C19" s="70"/>
      <c r="D19" s="92"/>
      <c r="E19" s="121" t="s">
        <v>119</v>
      </c>
      <c r="F19" s="71"/>
      <c r="G19" s="71"/>
      <c r="H19" s="72"/>
      <c r="I19" s="72"/>
      <c r="J19" s="73"/>
      <c r="K19" s="72"/>
      <c r="L19" s="72"/>
      <c r="M19" s="157"/>
      <c r="N19" s="72"/>
      <c r="O19" s="72"/>
      <c r="P19" s="141"/>
      <c r="Q19" s="72"/>
      <c r="R19" s="30"/>
    </row>
    <row r="20" spans="1:18" ht="18" customHeight="1">
      <c r="A20" s="44"/>
      <c r="B20" s="37"/>
      <c r="C20" s="48"/>
      <c r="D20" s="49"/>
      <c r="E20" s="118" t="s">
        <v>120</v>
      </c>
      <c r="F20" s="38"/>
      <c r="G20" s="74"/>
      <c r="H20" s="75"/>
      <c r="I20" s="76"/>
      <c r="J20" s="76"/>
      <c r="K20" s="76"/>
      <c r="L20" s="77"/>
      <c r="M20" s="76"/>
      <c r="N20" s="76"/>
      <c r="O20" s="53"/>
      <c r="P20" s="147"/>
      <c r="Q20" s="54"/>
      <c r="R20" s="30"/>
    </row>
    <row r="21" spans="1:17" ht="51.75" customHeight="1">
      <c r="A21" s="44"/>
      <c r="B21" s="115">
        <v>6796</v>
      </c>
      <c r="C21" s="93" t="s">
        <v>124</v>
      </c>
      <c r="D21" s="91"/>
      <c r="E21" s="154" t="s">
        <v>121</v>
      </c>
      <c r="F21" s="135" t="s">
        <v>125</v>
      </c>
      <c r="G21" s="136" t="s">
        <v>126</v>
      </c>
      <c r="H21" s="112" t="str">
        <f aca="true" t="shared" si="0" ref="H21:H35">HYPERLINK("https://www.gardenbulbs.ru/images/VesnaOtherCL/thumbnails/"&amp;C21&amp;".jpg","фото")</f>
        <v>фото</v>
      </c>
      <c r="I21" s="65" t="s">
        <v>127</v>
      </c>
      <c r="J21" s="66" t="s">
        <v>122</v>
      </c>
      <c r="K21" s="67">
        <v>2</v>
      </c>
      <c r="L21" s="89">
        <v>284</v>
      </c>
      <c r="M21" s="42"/>
      <c r="N21" s="41">
        <f>IF(ISERROR(L21*M21),0,L21*M21)</f>
        <v>0</v>
      </c>
      <c r="O21" s="134">
        <v>4607109944400</v>
      </c>
      <c r="P21" s="43"/>
      <c r="Q21" s="68" t="s">
        <v>123</v>
      </c>
    </row>
    <row r="22" spans="1:17" ht="51.75" customHeight="1">
      <c r="A22" s="44"/>
      <c r="B22" s="115">
        <v>5308</v>
      </c>
      <c r="C22" s="93" t="s">
        <v>128</v>
      </c>
      <c r="D22" s="91"/>
      <c r="E22" s="154" t="s">
        <v>121</v>
      </c>
      <c r="F22" s="135" t="s">
        <v>129</v>
      </c>
      <c r="G22" s="136" t="s">
        <v>130</v>
      </c>
      <c r="H22" s="112" t="str">
        <f t="shared" si="0"/>
        <v>фото</v>
      </c>
      <c r="I22" s="65" t="s">
        <v>131</v>
      </c>
      <c r="J22" s="66" t="s">
        <v>122</v>
      </c>
      <c r="K22" s="67">
        <v>2</v>
      </c>
      <c r="L22" s="89">
        <v>284</v>
      </c>
      <c r="M22" s="42"/>
      <c r="N22" s="41">
        <f>IF(ISERROR(L22*M22),0,L22*M22)</f>
        <v>0</v>
      </c>
      <c r="O22" s="134">
        <v>4607109938171</v>
      </c>
      <c r="P22" s="43"/>
      <c r="Q22" s="68" t="s">
        <v>123</v>
      </c>
    </row>
    <row r="23" spans="1:17" ht="51.75" customHeight="1">
      <c r="A23" s="44"/>
      <c r="B23" s="115">
        <v>277</v>
      </c>
      <c r="C23" s="93" t="s">
        <v>132</v>
      </c>
      <c r="D23" s="91"/>
      <c r="E23" s="154" t="s">
        <v>121</v>
      </c>
      <c r="F23" s="135" t="s">
        <v>133</v>
      </c>
      <c r="G23" s="136" t="s">
        <v>134</v>
      </c>
      <c r="H23" s="112" t="str">
        <f t="shared" si="0"/>
        <v>фото</v>
      </c>
      <c r="I23" s="65" t="s">
        <v>135</v>
      </c>
      <c r="J23" s="66" t="s">
        <v>122</v>
      </c>
      <c r="K23" s="67">
        <v>2</v>
      </c>
      <c r="L23" s="89">
        <v>284</v>
      </c>
      <c r="M23" s="42"/>
      <c r="N23" s="41">
        <f>IF(ISERROR(L23*M23),0,L23*M23)</f>
        <v>0</v>
      </c>
      <c r="O23" s="134">
        <v>4607109929339</v>
      </c>
      <c r="P23" s="43"/>
      <c r="Q23" s="68" t="s">
        <v>123</v>
      </c>
    </row>
    <row r="24" spans="1:17" ht="51.75" customHeight="1">
      <c r="A24" s="44"/>
      <c r="B24" s="115">
        <v>6369</v>
      </c>
      <c r="C24" s="93" t="s">
        <v>136</v>
      </c>
      <c r="D24" s="91"/>
      <c r="E24" s="154" t="s">
        <v>121</v>
      </c>
      <c r="F24" s="135" t="s">
        <v>137</v>
      </c>
      <c r="G24" s="136" t="s">
        <v>138</v>
      </c>
      <c r="H24" s="112" t="str">
        <f t="shared" si="0"/>
        <v>фото</v>
      </c>
      <c r="I24" s="65" t="s">
        <v>139</v>
      </c>
      <c r="J24" s="66" t="s">
        <v>122</v>
      </c>
      <c r="K24" s="67">
        <v>2</v>
      </c>
      <c r="L24" s="89">
        <v>284</v>
      </c>
      <c r="M24" s="42"/>
      <c r="N24" s="41">
        <f>IF(ISERROR(L24*M24),0,L24*M24)</f>
        <v>0</v>
      </c>
      <c r="O24" s="134">
        <v>4607109932025</v>
      </c>
      <c r="P24" s="43"/>
      <c r="Q24" s="68" t="s">
        <v>123</v>
      </c>
    </row>
    <row r="25" spans="1:17" ht="51.75" customHeight="1">
      <c r="A25" s="44"/>
      <c r="B25" s="115">
        <v>6798</v>
      </c>
      <c r="C25" s="93" t="s">
        <v>140</v>
      </c>
      <c r="D25" s="91"/>
      <c r="E25" s="154" t="s">
        <v>121</v>
      </c>
      <c r="F25" s="135" t="s">
        <v>141</v>
      </c>
      <c r="G25" s="136" t="s">
        <v>142</v>
      </c>
      <c r="H25" s="112" t="str">
        <f t="shared" si="0"/>
        <v>фото</v>
      </c>
      <c r="I25" s="65" t="s">
        <v>143</v>
      </c>
      <c r="J25" s="66" t="s">
        <v>122</v>
      </c>
      <c r="K25" s="67">
        <v>2</v>
      </c>
      <c r="L25" s="89">
        <v>284</v>
      </c>
      <c r="M25" s="42"/>
      <c r="N25" s="41">
        <f>IF(ISERROR(L25*M25),0,L25*M25)</f>
        <v>0</v>
      </c>
      <c r="O25" s="134">
        <v>4607109944424</v>
      </c>
      <c r="P25" s="43"/>
      <c r="Q25" s="68" t="s">
        <v>123</v>
      </c>
    </row>
    <row r="26" spans="1:17" ht="51.75" customHeight="1">
      <c r="A26" s="44"/>
      <c r="B26" s="115">
        <v>6799</v>
      </c>
      <c r="C26" s="93" t="s">
        <v>144</v>
      </c>
      <c r="D26" s="91"/>
      <c r="E26" s="154" t="s">
        <v>121</v>
      </c>
      <c r="F26" s="135" t="s">
        <v>145</v>
      </c>
      <c r="G26" s="136" t="s">
        <v>146</v>
      </c>
      <c r="H26" s="112" t="str">
        <f t="shared" si="0"/>
        <v>фото</v>
      </c>
      <c r="I26" s="65" t="s">
        <v>147</v>
      </c>
      <c r="J26" s="66" t="s">
        <v>122</v>
      </c>
      <c r="K26" s="67">
        <v>2</v>
      </c>
      <c r="L26" s="89">
        <v>284</v>
      </c>
      <c r="M26" s="42"/>
      <c r="N26" s="41">
        <f>IF(ISERROR(L26*M26),0,L26*M26)</f>
        <v>0</v>
      </c>
      <c r="O26" s="134">
        <v>4607109944431</v>
      </c>
      <c r="P26" s="43"/>
      <c r="Q26" s="68" t="s">
        <v>123</v>
      </c>
    </row>
    <row r="27" spans="1:17" ht="51.75" customHeight="1">
      <c r="A27" s="44"/>
      <c r="B27" s="115">
        <v>6800</v>
      </c>
      <c r="C27" s="93" t="s">
        <v>148</v>
      </c>
      <c r="D27" s="91"/>
      <c r="E27" s="154" t="s">
        <v>121</v>
      </c>
      <c r="F27" s="135" t="s">
        <v>149</v>
      </c>
      <c r="G27" s="136" t="s">
        <v>150</v>
      </c>
      <c r="H27" s="112" t="str">
        <f t="shared" si="0"/>
        <v>фото</v>
      </c>
      <c r="I27" s="65" t="s">
        <v>151</v>
      </c>
      <c r="J27" s="66" t="s">
        <v>122</v>
      </c>
      <c r="K27" s="67">
        <v>2</v>
      </c>
      <c r="L27" s="89">
        <v>284</v>
      </c>
      <c r="M27" s="42"/>
      <c r="N27" s="41">
        <f>IF(ISERROR(L27*M27),0,L27*M27)</f>
        <v>0</v>
      </c>
      <c r="O27" s="134">
        <v>4607109944448</v>
      </c>
      <c r="P27" s="43"/>
      <c r="Q27" s="68" t="s">
        <v>123</v>
      </c>
    </row>
    <row r="28" spans="1:17" ht="51.75" customHeight="1">
      <c r="A28" s="44"/>
      <c r="B28" s="115">
        <v>965</v>
      </c>
      <c r="C28" s="93" t="s">
        <v>152</v>
      </c>
      <c r="D28" s="91"/>
      <c r="E28" s="154" t="s">
        <v>121</v>
      </c>
      <c r="F28" s="135" t="s">
        <v>153</v>
      </c>
      <c r="G28" s="136" t="s">
        <v>154</v>
      </c>
      <c r="H28" s="112" t="str">
        <f t="shared" si="0"/>
        <v>фото</v>
      </c>
      <c r="I28" s="65" t="s">
        <v>155</v>
      </c>
      <c r="J28" s="66" t="s">
        <v>122</v>
      </c>
      <c r="K28" s="67">
        <v>2</v>
      </c>
      <c r="L28" s="89">
        <v>284</v>
      </c>
      <c r="M28" s="42"/>
      <c r="N28" s="41">
        <f>IF(ISERROR(L28*M28),0,L28*M28)</f>
        <v>0</v>
      </c>
      <c r="O28" s="134">
        <v>4607109978238</v>
      </c>
      <c r="P28" s="43"/>
      <c r="Q28" s="68" t="s">
        <v>123</v>
      </c>
    </row>
    <row r="29" spans="1:17" ht="51.75" customHeight="1">
      <c r="A29" s="44"/>
      <c r="B29" s="115">
        <v>3872</v>
      </c>
      <c r="C29" s="93" t="s">
        <v>156</v>
      </c>
      <c r="D29" s="91"/>
      <c r="E29" s="154" t="s">
        <v>121</v>
      </c>
      <c r="F29" s="135" t="s">
        <v>157</v>
      </c>
      <c r="G29" s="136" t="s">
        <v>158</v>
      </c>
      <c r="H29" s="112" t="str">
        <f t="shared" si="0"/>
        <v>фото</v>
      </c>
      <c r="I29" s="65" t="s">
        <v>159</v>
      </c>
      <c r="J29" s="66" t="s">
        <v>122</v>
      </c>
      <c r="K29" s="67">
        <v>2</v>
      </c>
      <c r="L29" s="89">
        <v>284</v>
      </c>
      <c r="M29" s="42"/>
      <c r="N29" s="41">
        <f>IF(ISERROR(L29*M29),0,L29*M29)</f>
        <v>0</v>
      </c>
      <c r="O29" s="134">
        <v>4607109980903</v>
      </c>
      <c r="P29" s="43"/>
      <c r="Q29" s="68" t="s">
        <v>123</v>
      </c>
    </row>
    <row r="30" spans="1:17" ht="51.75" customHeight="1">
      <c r="A30" s="44"/>
      <c r="B30" s="115">
        <v>7021</v>
      </c>
      <c r="C30" s="93" t="s">
        <v>160</v>
      </c>
      <c r="D30" s="91"/>
      <c r="E30" s="154" t="s">
        <v>121</v>
      </c>
      <c r="F30" s="135" t="s">
        <v>161</v>
      </c>
      <c r="G30" s="136" t="s">
        <v>162</v>
      </c>
      <c r="H30" s="112" t="str">
        <f t="shared" si="0"/>
        <v>фото</v>
      </c>
      <c r="I30" s="65" t="s">
        <v>163</v>
      </c>
      <c r="J30" s="66" t="s">
        <v>122</v>
      </c>
      <c r="K30" s="67">
        <v>2</v>
      </c>
      <c r="L30" s="89">
        <v>284</v>
      </c>
      <c r="M30" s="42"/>
      <c r="N30" s="41">
        <f>IF(ISERROR(L30*M30),0,L30*M30)</f>
        <v>0</v>
      </c>
      <c r="O30" s="134">
        <v>4607109946657</v>
      </c>
      <c r="P30" s="43"/>
      <c r="Q30" s="68" t="s">
        <v>123</v>
      </c>
    </row>
    <row r="31" spans="1:17" ht="51.75" customHeight="1">
      <c r="A31" s="44"/>
      <c r="B31" s="115">
        <v>6802</v>
      </c>
      <c r="C31" s="93" t="s">
        <v>164</v>
      </c>
      <c r="D31" s="91"/>
      <c r="E31" s="154" t="s">
        <v>121</v>
      </c>
      <c r="F31" s="135" t="s">
        <v>165</v>
      </c>
      <c r="G31" s="136" t="s">
        <v>166</v>
      </c>
      <c r="H31" s="112" t="str">
        <f t="shared" si="0"/>
        <v>фото</v>
      </c>
      <c r="I31" s="65" t="s">
        <v>167</v>
      </c>
      <c r="J31" s="66" t="s">
        <v>122</v>
      </c>
      <c r="K31" s="67">
        <v>2</v>
      </c>
      <c r="L31" s="89">
        <v>284</v>
      </c>
      <c r="M31" s="42"/>
      <c r="N31" s="41">
        <f>IF(ISERROR(L31*M31),0,L31*M31)</f>
        <v>0</v>
      </c>
      <c r="O31" s="134">
        <v>4607109944462</v>
      </c>
      <c r="P31" s="43"/>
      <c r="Q31" s="68" t="s">
        <v>123</v>
      </c>
    </row>
    <row r="32" spans="1:17" ht="51.75" customHeight="1">
      <c r="A32" s="44"/>
      <c r="B32" s="115">
        <v>2463</v>
      </c>
      <c r="C32" s="93" t="s">
        <v>168</v>
      </c>
      <c r="D32" s="91"/>
      <c r="E32" s="154" t="s">
        <v>121</v>
      </c>
      <c r="F32" s="135" t="s">
        <v>105</v>
      </c>
      <c r="G32" s="136" t="s">
        <v>106</v>
      </c>
      <c r="H32" s="112" t="str">
        <f t="shared" si="0"/>
        <v>фото</v>
      </c>
      <c r="I32" s="65" t="s">
        <v>169</v>
      </c>
      <c r="J32" s="66" t="s">
        <v>122</v>
      </c>
      <c r="K32" s="67">
        <v>2</v>
      </c>
      <c r="L32" s="89">
        <v>284</v>
      </c>
      <c r="M32" s="42"/>
      <c r="N32" s="41">
        <f>IF(ISERROR(L32*M32),0,L32*M32)</f>
        <v>0</v>
      </c>
      <c r="O32" s="134">
        <v>4607109978290</v>
      </c>
      <c r="P32" s="43"/>
      <c r="Q32" s="68" t="s">
        <v>123</v>
      </c>
    </row>
    <row r="33" spans="1:17" ht="51.75" customHeight="1">
      <c r="A33" s="44"/>
      <c r="B33" s="115">
        <v>4765</v>
      </c>
      <c r="C33" s="93" t="s">
        <v>170</v>
      </c>
      <c r="D33" s="91"/>
      <c r="E33" s="154" t="s">
        <v>121</v>
      </c>
      <c r="F33" s="135" t="s">
        <v>171</v>
      </c>
      <c r="G33" s="136" t="s">
        <v>172</v>
      </c>
      <c r="H33" s="112" t="str">
        <f t="shared" si="0"/>
        <v>фото</v>
      </c>
      <c r="I33" s="65" t="s">
        <v>173</v>
      </c>
      <c r="J33" s="66" t="s">
        <v>122</v>
      </c>
      <c r="K33" s="67">
        <v>2</v>
      </c>
      <c r="L33" s="89">
        <v>284</v>
      </c>
      <c r="M33" s="42"/>
      <c r="N33" s="41">
        <f>IF(ISERROR(L33*M33),0,L33*M33)</f>
        <v>0</v>
      </c>
      <c r="O33" s="134">
        <v>4607109991862</v>
      </c>
      <c r="P33" s="43"/>
      <c r="Q33" s="68" t="s">
        <v>123</v>
      </c>
    </row>
    <row r="34" spans="1:17" ht="51.75" customHeight="1">
      <c r="A34" s="44"/>
      <c r="B34" s="115">
        <v>2460</v>
      </c>
      <c r="C34" s="93" t="s">
        <v>174</v>
      </c>
      <c r="D34" s="91"/>
      <c r="E34" s="154" t="s">
        <v>121</v>
      </c>
      <c r="F34" s="135" t="s">
        <v>175</v>
      </c>
      <c r="G34" s="136" t="s">
        <v>176</v>
      </c>
      <c r="H34" s="112" t="str">
        <f t="shared" si="0"/>
        <v>фото</v>
      </c>
      <c r="I34" s="65" t="s">
        <v>177</v>
      </c>
      <c r="J34" s="66" t="s">
        <v>122</v>
      </c>
      <c r="K34" s="67">
        <v>2</v>
      </c>
      <c r="L34" s="89">
        <v>284</v>
      </c>
      <c r="M34" s="42"/>
      <c r="N34" s="41">
        <f>IF(ISERROR(L34*M34),0,L34*M34)</f>
        <v>0</v>
      </c>
      <c r="O34" s="134">
        <v>4607109978252</v>
      </c>
      <c r="P34" s="43"/>
      <c r="Q34" s="68" t="s">
        <v>123</v>
      </c>
    </row>
    <row r="35" spans="1:17" ht="51.75" customHeight="1">
      <c r="A35" s="44"/>
      <c r="B35" s="115">
        <v>6804</v>
      </c>
      <c r="C35" s="93" t="s">
        <v>178</v>
      </c>
      <c r="D35" s="91"/>
      <c r="E35" s="154" t="s">
        <v>121</v>
      </c>
      <c r="F35" s="135" t="s">
        <v>179</v>
      </c>
      <c r="G35" s="136" t="s">
        <v>180</v>
      </c>
      <c r="H35" s="112" t="str">
        <f t="shared" si="0"/>
        <v>фото</v>
      </c>
      <c r="I35" s="65" t="s">
        <v>181</v>
      </c>
      <c r="J35" s="66" t="s">
        <v>122</v>
      </c>
      <c r="K35" s="67">
        <v>2</v>
      </c>
      <c r="L35" s="89">
        <v>284</v>
      </c>
      <c r="M35" s="42"/>
      <c r="N35" s="41">
        <f>IF(ISERROR(L35*M35),0,L35*M35)</f>
        <v>0</v>
      </c>
      <c r="O35" s="134">
        <v>4607109944486</v>
      </c>
      <c r="P35" s="43"/>
      <c r="Q35" s="68" t="s">
        <v>123</v>
      </c>
    </row>
    <row r="36" spans="1:17" ht="14.25">
      <c r="A36" s="44">
        <v>477</v>
      </c>
      <c r="B36" s="124"/>
      <c r="C36" s="40"/>
      <c r="D36" s="40"/>
      <c r="E36" s="119" t="s">
        <v>32</v>
      </c>
      <c r="F36" s="133"/>
      <c r="G36" s="87"/>
      <c r="H36" s="40"/>
      <c r="I36" s="87"/>
      <c r="J36" s="40"/>
      <c r="K36" s="40"/>
      <c r="L36" s="40"/>
      <c r="M36" s="40"/>
      <c r="N36" s="40"/>
      <c r="O36" s="145"/>
      <c r="P36" s="40"/>
      <c r="Q36" s="80"/>
    </row>
    <row r="37" spans="1:17" ht="51.75" customHeight="1">
      <c r="A37" s="44">
        <v>483</v>
      </c>
      <c r="B37" s="88">
        <v>3434</v>
      </c>
      <c r="C37" s="83" t="s">
        <v>33</v>
      </c>
      <c r="D37" s="84"/>
      <c r="E37" s="120" t="s">
        <v>30</v>
      </c>
      <c r="F37" s="135" t="s">
        <v>34</v>
      </c>
      <c r="G37" s="136" t="s">
        <v>35</v>
      </c>
      <c r="H37" s="112" t="str">
        <f>HYPERLINK("https://www.gardenbulbs.ru/images/Gladiolus_CL/thumbnails/"&amp;C37&amp;".jpg","фото")</f>
        <v>фото</v>
      </c>
      <c r="I37" s="65" t="s">
        <v>36</v>
      </c>
      <c r="J37" s="66" t="s">
        <v>7</v>
      </c>
      <c r="K37" s="67">
        <v>3</v>
      </c>
      <c r="L37" s="89">
        <v>360.3</v>
      </c>
      <c r="M37" s="42"/>
      <c r="N37" s="41">
        <f>IF(ISERROR(L37*M37),0,L37*M37)</f>
        <v>0</v>
      </c>
      <c r="O37" s="134">
        <v>4607109972212</v>
      </c>
      <c r="P37" s="43"/>
      <c r="Q37" s="47"/>
    </row>
    <row r="38" spans="1:17" ht="14.25">
      <c r="A38" s="44">
        <v>617</v>
      </c>
      <c r="B38" s="40"/>
      <c r="C38" s="40"/>
      <c r="D38" s="40"/>
      <c r="E38" s="119" t="s">
        <v>38</v>
      </c>
      <c r="F38" s="39"/>
      <c r="G38" s="40"/>
      <c r="H38" s="40"/>
      <c r="I38" s="87"/>
      <c r="J38" s="40"/>
      <c r="K38" s="40"/>
      <c r="L38" s="40"/>
      <c r="M38" s="40"/>
      <c r="N38" s="40"/>
      <c r="O38" s="145"/>
      <c r="P38" s="40"/>
      <c r="Q38" s="80"/>
    </row>
    <row r="39" spans="1:17" ht="51.75" customHeight="1">
      <c r="A39" s="44">
        <v>675</v>
      </c>
      <c r="B39" s="115">
        <v>5325</v>
      </c>
      <c r="C39" s="90" t="s">
        <v>39</v>
      </c>
      <c r="D39" s="90"/>
      <c r="E39" s="120" t="s">
        <v>37</v>
      </c>
      <c r="F39" s="116" t="s">
        <v>40</v>
      </c>
      <c r="G39" s="117" t="s">
        <v>41</v>
      </c>
      <c r="H39" s="112" t="str">
        <f>HYPERLINK("https://www.gardenbulbs.ru/images/Dahlia_CL/thumbnails/"&amp;C39&amp;".jpg","фото")</f>
        <v>фото</v>
      </c>
      <c r="I39" s="65" t="s">
        <v>42</v>
      </c>
      <c r="J39" s="66" t="s">
        <v>6</v>
      </c>
      <c r="K39" s="67">
        <v>1</v>
      </c>
      <c r="L39" s="89">
        <v>248.8</v>
      </c>
      <c r="M39" s="42"/>
      <c r="N39" s="41">
        <f>IF(ISERROR(L39*M39),0,L39*M39)</f>
        <v>0</v>
      </c>
      <c r="O39" s="134">
        <v>4607109938010</v>
      </c>
      <c r="P39" s="69"/>
      <c r="Q39" s="68" t="s">
        <v>83</v>
      </c>
    </row>
    <row r="40" spans="1:17" ht="17.25">
      <c r="A40" s="44">
        <v>869</v>
      </c>
      <c r="B40" s="70"/>
      <c r="C40" s="70"/>
      <c r="D40" s="92"/>
      <c r="E40" s="121" t="s">
        <v>12</v>
      </c>
      <c r="F40" s="71"/>
      <c r="G40" s="71"/>
      <c r="H40" s="72"/>
      <c r="I40" s="72"/>
      <c r="J40" s="73"/>
      <c r="K40" s="72"/>
      <c r="L40" s="72"/>
      <c r="M40" s="72"/>
      <c r="N40" s="72"/>
      <c r="O40" s="141"/>
      <c r="P40" s="72"/>
      <c r="Q40" s="30"/>
    </row>
    <row r="41" spans="1:17" ht="15">
      <c r="A41" s="44">
        <v>870</v>
      </c>
      <c r="B41" s="37"/>
      <c r="C41" s="48"/>
      <c r="D41" s="49"/>
      <c r="E41" s="118" t="s">
        <v>12</v>
      </c>
      <c r="F41" s="38"/>
      <c r="G41" s="74"/>
      <c r="H41" s="75"/>
      <c r="I41" s="76"/>
      <c r="J41" s="76"/>
      <c r="K41" s="76"/>
      <c r="L41" s="77"/>
      <c r="M41" s="76"/>
      <c r="N41" s="53"/>
      <c r="O41" s="147"/>
      <c r="P41" s="54"/>
      <c r="Q41" s="30"/>
    </row>
    <row r="42" spans="1:17" ht="51.75" customHeight="1">
      <c r="A42" s="44">
        <v>878</v>
      </c>
      <c r="B42" s="115">
        <v>1784</v>
      </c>
      <c r="C42" s="93" t="s">
        <v>18</v>
      </c>
      <c r="D42" s="91"/>
      <c r="E42" s="154" t="s">
        <v>43</v>
      </c>
      <c r="F42" s="135" t="s">
        <v>50</v>
      </c>
      <c r="G42" s="136" t="s">
        <v>70</v>
      </c>
      <c r="H42" s="112" t="str">
        <f aca="true" t="shared" si="1" ref="H42:H47">HYPERLINK("https://www.gardenbulbs.ru/images/VesnaOtherCL/thumbnails/"&amp;C42&amp;".jpg","фото")</f>
        <v>фото</v>
      </c>
      <c r="I42" s="65" t="s">
        <v>51</v>
      </c>
      <c r="J42" s="66" t="s">
        <v>5</v>
      </c>
      <c r="K42" s="67">
        <v>10</v>
      </c>
      <c r="L42" s="89">
        <v>207.7</v>
      </c>
      <c r="M42" s="42"/>
      <c r="N42" s="41">
        <f aca="true" t="shared" si="2" ref="N42:N47">IF(ISERROR(L42*M42),0,L42*M42)</f>
        <v>0</v>
      </c>
      <c r="O42" s="134">
        <v>4607109978436</v>
      </c>
      <c r="P42" s="43"/>
      <c r="Q42" s="68" t="s">
        <v>79</v>
      </c>
    </row>
    <row r="43" spans="1:17" ht="51.75" customHeight="1">
      <c r="A43" s="44"/>
      <c r="B43" s="115">
        <v>938</v>
      </c>
      <c r="C43" s="93" t="s">
        <v>114</v>
      </c>
      <c r="D43" s="91"/>
      <c r="E43" s="154" t="s">
        <v>60</v>
      </c>
      <c r="F43" s="135" t="s">
        <v>115</v>
      </c>
      <c r="G43" s="136" t="s">
        <v>116</v>
      </c>
      <c r="H43" s="112" t="str">
        <f t="shared" si="1"/>
        <v>фото</v>
      </c>
      <c r="I43" s="65" t="s">
        <v>117</v>
      </c>
      <c r="J43" s="66" t="s">
        <v>118</v>
      </c>
      <c r="K43" s="67">
        <v>10</v>
      </c>
      <c r="L43" s="89">
        <v>242.7</v>
      </c>
      <c r="M43" s="42"/>
      <c r="N43" s="41">
        <f>IF(ISERROR(L43*M43),0,L43*M43)</f>
        <v>0</v>
      </c>
      <c r="O43" s="134">
        <v>4607109970737</v>
      </c>
      <c r="P43" s="43"/>
      <c r="Q43" s="68" t="s">
        <v>61</v>
      </c>
    </row>
    <row r="44" spans="1:17" ht="51.75" customHeight="1">
      <c r="A44" s="44">
        <v>914</v>
      </c>
      <c r="B44" s="115">
        <v>1922</v>
      </c>
      <c r="C44" s="93" t="s">
        <v>9</v>
      </c>
      <c r="D44" s="91"/>
      <c r="E44" s="154" t="s">
        <v>62</v>
      </c>
      <c r="F44" s="135" t="s">
        <v>63</v>
      </c>
      <c r="G44" s="136" t="s">
        <v>64</v>
      </c>
      <c r="H44" s="112" t="str">
        <f t="shared" si="1"/>
        <v>фото</v>
      </c>
      <c r="I44" s="65" t="s">
        <v>65</v>
      </c>
      <c r="J44" s="66" t="s">
        <v>5</v>
      </c>
      <c r="K44" s="67">
        <v>15</v>
      </c>
      <c r="L44" s="89">
        <v>166.8</v>
      </c>
      <c r="M44" s="42"/>
      <c r="N44" s="41">
        <f t="shared" si="2"/>
        <v>0</v>
      </c>
      <c r="O44" s="134">
        <v>4607109984970</v>
      </c>
      <c r="P44" s="43"/>
      <c r="Q44" s="68" t="s">
        <v>66</v>
      </c>
    </row>
    <row r="45" spans="1:17" ht="43.5" customHeight="1">
      <c r="A45" s="44">
        <v>915</v>
      </c>
      <c r="B45" s="115">
        <v>6726</v>
      </c>
      <c r="C45" s="93" t="s">
        <v>10</v>
      </c>
      <c r="D45" s="91"/>
      <c r="E45" s="154" t="s">
        <v>62</v>
      </c>
      <c r="F45" s="135" t="s">
        <v>67</v>
      </c>
      <c r="G45" s="136" t="s">
        <v>68</v>
      </c>
      <c r="H45" s="112" t="str">
        <f t="shared" si="1"/>
        <v>фото</v>
      </c>
      <c r="I45" s="65" t="s">
        <v>69</v>
      </c>
      <c r="J45" s="66" t="s">
        <v>4</v>
      </c>
      <c r="K45" s="67">
        <v>15</v>
      </c>
      <c r="L45" s="89">
        <v>155.3</v>
      </c>
      <c r="M45" s="42"/>
      <c r="N45" s="41">
        <f t="shared" si="2"/>
        <v>0</v>
      </c>
      <c r="O45" s="134">
        <v>4607109943700</v>
      </c>
      <c r="P45" s="43"/>
      <c r="Q45" s="68" t="s">
        <v>66</v>
      </c>
    </row>
    <row r="46" spans="1:17" ht="51.75" customHeight="1">
      <c r="A46" s="44">
        <v>930</v>
      </c>
      <c r="B46" s="115">
        <v>793</v>
      </c>
      <c r="C46" s="93" t="s">
        <v>11</v>
      </c>
      <c r="D46" s="91"/>
      <c r="E46" s="154" t="s">
        <v>71</v>
      </c>
      <c r="F46" s="135" t="s">
        <v>73</v>
      </c>
      <c r="G46" s="136" t="s">
        <v>89</v>
      </c>
      <c r="H46" s="112" t="str">
        <f t="shared" si="1"/>
        <v>фото</v>
      </c>
      <c r="I46" s="65" t="s">
        <v>74</v>
      </c>
      <c r="J46" s="66" t="s">
        <v>8</v>
      </c>
      <c r="K46" s="67">
        <v>10</v>
      </c>
      <c r="L46" s="89">
        <v>217.20000000000002</v>
      </c>
      <c r="M46" s="42"/>
      <c r="N46" s="41">
        <f t="shared" si="2"/>
        <v>0</v>
      </c>
      <c r="O46" s="134">
        <v>4607109984710</v>
      </c>
      <c r="P46" s="43"/>
      <c r="Q46" s="68" t="s">
        <v>72</v>
      </c>
    </row>
    <row r="47" spans="1:17" ht="51.75" customHeight="1">
      <c r="A47" s="44">
        <v>933</v>
      </c>
      <c r="B47" s="115">
        <v>9247</v>
      </c>
      <c r="C47" s="93" t="s">
        <v>14</v>
      </c>
      <c r="D47" s="91"/>
      <c r="E47" s="154" t="s">
        <v>71</v>
      </c>
      <c r="F47" s="135" t="s">
        <v>75</v>
      </c>
      <c r="G47" s="136" t="s">
        <v>76</v>
      </c>
      <c r="H47" s="112" t="str">
        <f t="shared" si="1"/>
        <v>фото</v>
      </c>
      <c r="I47" s="65" t="s">
        <v>77</v>
      </c>
      <c r="J47" s="66" t="s">
        <v>5</v>
      </c>
      <c r="K47" s="67">
        <v>10</v>
      </c>
      <c r="L47" s="89">
        <v>242.70000000000002</v>
      </c>
      <c r="M47" s="42"/>
      <c r="N47" s="41">
        <f t="shared" si="2"/>
        <v>0</v>
      </c>
      <c r="O47" s="134">
        <v>4607109928714</v>
      </c>
      <c r="P47" s="43"/>
      <c r="Q47" s="68" t="s">
        <v>72</v>
      </c>
    </row>
    <row r="48" spans="1:17" ht="8.25" customHeight="1">
      <c r="A48" s="44">
        <v>161</v>
      </c>
      <c r="B48" s="18"/>
      <c r="C48" s="18"/>
      <c r="D48" s="58"/>
      <c r="E48" s="132"/>
      <c r="F48" s="59"/>
      <c r="G48" s="59"/>
      <c r="H48" s="18"/>
      <c r="I48" s="59"/>
      <c r="J48" s="60"/>
      <c r="K48" s="60"/>
      <c r="L48" s="18"/>
      <c r="M48" s="18"/>
      <c r="N48" s="18"/>
      <c r="O48" s="143"/>
      <c r="P48" s="18"/>
      <c r="Q48" s="127"/>
    </row>
    <row r="49" spans="1:17" ht="17.25">
      <c r="A49" s="44">
        <v>162</v>
      </c>
      <c r="B49" s="148"/>
      <c r="C49" s="148"/>
      <c r="D49" s="149"/>
      <c r="E49" s="150" t="s">
        <v>88</v>
      </c>
      <c r="F49" s="151"/>
      <c r="G49" s="151"/>
      <c r="H49" s="152"/>
      <c r="I49" s="152"/>
      <c r="J49" s="153"/>
      <c r="K49" s="153"/>
      <c r="L49" s="152"/>
      <c r="M49" s="152"/>
      <c r="N49" s="152"/>
      <c r="O49" s="144"/>
      <c r="P49" s="36"/>
      <c r="Q49" s="127"/>
    </row>
    <row r="50" spans="1:17" ht="15">
      <c r="A50" s="44">
        <v>163</v>
      </c>
      <c r="B50" s="123"/>
      <c r="C50" s="48"/>
      <c r="D50" s="48"/>
      <c r="E50" s="49" t="s">
        <v>88</v>
      </c>
      <c r="F50" s="130"/>
      <c r="G50" s="131"/>
      <c r="H50" s="38"/>
      <c r="I50" s="50"/>
      <c r="J50" s="51"/>
      <c r="K50" s="52"/>
      <c r="L50" s="57"/>
      <c r="M50" s="53"/>
      <c r="N50" s="53"/>
      <c r="O50" s="126"/>
      <c r="P50" s="53"/>
      <c r="Q50" s="126" t="s">
        <v>82</v>
      </c>
    </row>
    <row r="51" spans="1:17" ht="51.75" customHeight="1">
      <c r="A51" s="44">
        <v>165</v>
      </c>
      <c r="B51" s="122">
        <v>10746</v>
      </c>
      <c r="C51" s="85" t="s">
        <v>15</v>
      </c>
      <c r="D51" s="86"/>
      <c r="E51" s="111" t="s">
        <v>43</v>
      </c>
      <c r="F51" s="128" t="s">
        <v>44</v>
      </c>
      <c r="G51" s="129" t="s">
        <v>78</v>
      </c>
      <c r="H51" s="112" t="str">
        <f aca="true" t="shared" si="3" ref="H51:H58">HYPERLINK("https://www.gardenbulbs.ru/images/promoline_CL/thumbnails/"&amp;C51&amp;".jpg","фото")</f>
        <v>фото</v>
      </c>
      <c r="I51" s="113" t="s">
        <v>45</v>
      </c>
      <c r="J51" s="114" t="s">
        <v>5</v>
      </c>
      <c r="K51" s="106">
        <v>5</v>
      </c>
      <c r="L51" s="55">
        <v>115</v>
      </c>
      <c r="M51" s="56"/>
      <c r="N51" s="41"/>
      <c r="O51" s="142">
        <v>4607109928684</v>
      </c>
      <c r="P51" s="45"/>
      <c r="Q51" s="125" t="s">
        <v>84</v>
      </c>
    </row>
    <row r="52" spans="1:17" ht="51.75" customHeight="1">
      <c r="A52" s="44">
        <v>166</v>
      </c>
      <c r="B52" s="122">
        <v>4402</v>
      </c>
      <c r="C52" s="85" t="s">
        <v>16</v>
      </c>
      <c r="D52" s="86"/>
      <c r="E52" s="111" t="s">
        <v>43</v>
      </c>
      <c r="F52" s="128" t="s">
        <v>46</v>
      </c>
      <c r="G52" s="129" t="s">
        <v>85</v>
      </c>
      <c r="H52" s="112" t="str">
        <f t="shared" si="3"/>
        <v>фото</v>
      </c>
      <c r="I52" s="113" t="s">
        <v>47</v>
      </c>
      <c r="J52" s="114" t="s">
        <v>5</v>
      </c>
      <c r="K52" s="106">
        <v>5</v>
      </c>
      <c r="L52" s="55">
        <v>115</v>
      </c>
      <c r="M52" s="56"/>
      <c r="N52" s="41"/>
      <c r="O52" s="142">
        <v>4607109978894</v>
      </c>
      <c r="P52" s="45"/>
      <c r="Q52" s="125" t="s">
        <v>84</v>
      </c>
    </row>
    <row r="53" spans="1:17" ht="51.75" customHeight="1">
      <c r="A53" s="44">
        <v>168</v>
      </c>
      <c r="B53" s="122">
        <v>13829</v>
      </c>
      <c r="C53" s="85" t="s">
        <v>17</v>
      </c>
      <c r="D53" s="86"/>
      <c r="E53" s="111" t="s">
        <v>43</v>
      </c>
      <c r="F53" s="128" t="s">
        <v>48</v>
      </c>
      <c r="G53" s="129" t="s">
        <v>80</v>
      </c>
      <c r="H53" s="112" t="str">
        <f t="shared" si="3"/>
        <v>фото</v>
      </c>
      <c r="I53" s="113" t="s">
        <v>49</v>
      </c>
      <c r="J53" s="114" t="s">
        <v>5</v>
      </c>
      <c r="K53" s="106">
        <v>5</v>
      </c>
      <c r="L53" s="55">
        <v>115</v>
      </c>
      <c r="M53" s="56"/>
      <c r="N53" s="41"/>
      <c r="O53" s="142">
        <v>4607109978306</v>
      </c>
      <c r="P53" s="45"/>
      <c r="Q53" s="125" t="s">
        <v>84</v>
      </c>
    </row>
    <row r="54" spans="1:17" ht="51.75" customHeight="1">
      <c r="A54" s="44">
        <v>169</v>
      </c>
      <c r="B54" s="122">
        <v>1484</v>
      </c>
      <c r="C54" s="85" t="s">
        <v>18</v>
      </c>
      <c r="D54" s="86"/>
      <c r="E54" s="111" t="s">
        <v>43</v>
      </c>
      <c r="F54" s="128" t="s">
        <v>50</v>
      </c>
      <c r="G54" s="129" t="s">
        <v>70</v>
      </c>
      <c r="H54" s="112" t="str">
        <f t="shared" si="3"/>
        <v>фото</v>
      </c>
      <c r="I54" s="113" t="s">
        <v>51</v>
      </c>
      <c r="J54" s="114" t="s">
        <v>5</v>
      </c>
      <c r="K54" s="106">
        <v>5</v>
      </c>
      <c r="L54" s="55">
        <v>115</v>
      </c>
      <c r="M54" s="56"/>
      <c r="N54" s="41"/>
      <c r="O54" s="142">
        <v>4607109991855</v>
      </c>
      <c r="P54" s="45"/>
      <c r="Q54" s="125" t="s">
        <v>84</v>
      </c>
    </row>
    <row r="55" spans="1:17" ht="51.75" customHeight="1">
      <c r="A55" s="44">
        <v>171</v>
      </c>
      <c r="B55" s="122">
        <v>10740</v>
      </c>
      <c r="C55" s="85" t="s">
        <v>19</v>
      </c>
      <c r="D55" s="86"/>
      <c r="E55" s="111" t="s">
        <v>43</v>
      </c>
      <c r="F55" s="128" t="s">
        <v>52</v>
      </c>
      <c r="G55" s="129" t="s">
        <v>53</v>
      </c>
      <c r="H55" s="112" t="str">
        <f t="shared" si="3"/>
        <v>фото</v>
      </c>
      <c r="I55" s="113" t="s">
        <v>54</v>
      </c>
      <c r="J55" s="114" t="s">
        <v>5</v>
      </c>
      <c r="K55" s="106">
        <v>5</v>
      </c>
      <c r="L55" s="55">
        <v>115</v>
      </c>
      <c r="M55" s="56"/>
      <c r="N55" s="41"/>
      <c r="O55" s="142">
        <v>4607109978283</v>
      </c>
      <c r="P55" s="45"/>
      <c r="Q55" s="125" t="s">
        <v>84</v>
      </c>
    </row>
    <row r="56" spans="1:17" ht="51.75" customHeight="1">
      <c r="A56" s="44">
        <v>172</v>
      </c>
      <c r="B56" s="122">
        <v>972</v>
      </c>
      <c r="C56" s="85" t="s">
        <v>55</v>
      </c>
      <c r="D56" s="86"/>
      <c r="E56" s="111" t="s">
        <v>43</v>
      </c>
      <c r="F56" s="128" t="s">
        <v>81</v>
      </c>
      <c r="G56" s="129" t="s">
        <v>86</v>
      </c>
      <c r="H56" s="112" t="str">
        <f t="shared" si="3"/>
        <v>фото</v>
      </c>
      <c r="I56" s="113" t="s">
        <v>56</v>
      </c>
      <c r="J56" s="114" t="s">
        <v>5</v>
      </c>
      <c r="K56" s="106">
        <v>5</v>
      </c>
      <c r="L56" s="55">
        <v>115</v>
      </c>
      <c r="M56" s="56"/>
      <c r="N56" s="41"/>
      <c r="O56" s="142">
        <v>4607109920664</v>
      </c>
      <c r="P56" s="45"/>
      <c r="Q56" s="125" t="s">
        <v>84</v>
      </c>
    </row>
    <row r="57" spans="1:17" ht="51.75" customHeight="1">
      <c r="A57" s="44">
        <v>173</v>
      </c>
      <c r="B57" s="122">
        <v>10739</v>
      </c>
      <c r="C57" s="85" t="s">
        <v>91</v>
      </c>
      <c r="D57" s="86"/>
      <c r="E57" s="111" t="s">
        <v>43</v>
      </c>
      <c r="F57" s="128" t="s">
        <v>92</v>
      </c>
      <c r="G57" s="129" t="s">
        <v>93</v>
      </c>
      <c r="H57" s="112" t="str">
        <f t="shared" si="3"/>
        <v>фото</v>
      </c>
      <c r="I57" s="113" t="s">
        <v>94</v>
      </c>
      <c r="J57" s="114" t="s">
        <v>5</v>
      </c>
      <c r="K57" s="106">
        <v>5</v>
      </c>
      <c r="L57" s="55">
        <v>115</v>
      </c>
      <c r="M57" s="56"/>
      <c r="N57" s="41"/>
      <c r="O57" s="142">
        <v>4607109944417</v>
      </c>
      <c r="P57" s="45"/>
      <c r="Q57" s="125" t="s">
        <v>84</v>
      </c>
    </row>
    <row r="58" spans="1:17" ht="51.75" customHeight="1">
      <c r="A58" s="44">
        <v>174</v>
      </c>
      <c r="B58" s="122">
        <v>11050</v>
      </c>
      <c r="C58" s="85" t="s">
        <v>57</v>
      </c>
      <c r="D58" s="86"/>
      <c r="E58" s="111" t="s">
        <v>43</v>
      </c>
      <c r="F58" s="128" t="s">
        <v>58</v>
      </c>
      <c r="G58" s="129" t="s">
        <v>87</v>
      </c>
      <c r="H58" s="112" t="str">
        <f t="shared" si="3"/>
        <v>фото</v>
      </c>
      <c r="I58" s="113" t="s">
        <v>59</v>
      </c>
      <c r="J58" s="114" t="s">
        <v>5</v>
      </c>
      <c r="K58" s="106">
        <v>5</v>
      </c>
      <c r="L58" s="55">
        <v>115</v>
      </c>
      <c r="M58" s="56"/>
      <c r="N58" s="41"/>
      <c r="O58" s="142">
        <v>4607109984635</v>
      </c>
      <c r="P58" s="45"/>
      <c r="Q58" s="125" t="s">
        <v>84</v>
      </c>
    </row>
    <row r="59" spans="2:15" ht="12.75">
      <c r="B59" s="18"/>
      <c r="C59" s="18"/>
      <c r="D59" s="18"/>
      <c r="E59" s="94"/>
      <c r="F59" s="18"/>
      <c r="G59" s="18"/>
      <c r="H59" s="18"/>
      <c r="I59" s="18"/>
      <c r="J59" s="18"/>
      <c r="K59" s="18"/>
      <c r="L59" s="18"/>
      <c r="M59" s="18"/>
      <c r="O59" s="138"/>
    </row>
    <row r="60" spans="2:15" ht="9.75" customHeight="1">
      <c r="B60" s="18"/>
      <c r="C60" s="18"/>
      <c r="D60" s="18"/>
      <c r="E60" s="94"/>
      <c r="F60" s="18"/>
      <c r="G60" s="18"/>
      <c r="H60" s="18"/>
      <c r="I60" s="18"/>
      <c r="J60" s="18"/>
      <c r="K60" s="18"/>
      <c r="L60" s="18"/>
      <c r="M60" s="18"/>
      <c r="O60" s="138"/>
    </row>
    <row r="61" spans="2:15" ht="9.75" customHeight="1">
      <c r="B61" s="18"/>
      <c r="C61" s="18"/>
      <c r="D61" s="18"/>
      <c r="E61" s="94"/>
      <c r="F61" s="18"/>
      <c r="G61" s="18"/>
      <c r="H61" s="18"/>
      <c r="I61" s="18"/>
      <c r="J61" s="18"/>
      <c r="K61" s="18"/>
      <c r="L61" s="18"/>
      <c r="M61" s="18"/>
      <c r="O61" s="138"/>
    </row>
  </sheetData>
  <sheetProtection sort="0" autoFilter="0"/>
  <autoFilter ref="A13:Q61"/>
  <mergeCells count="9">
    <mergeCell ref="O1:P7"/>
    <mergeCell ref="E12:G12"/>
    <mergeCell ref="L9:L10"/>
    <mergeCell ref="E7:I7"/>
    <mergeCell ref="L1:M1"/>
    <mergeCell ref="L2:M4"/>
    <mergeCell ref="L6:M7"/>
    <mergeCell ref="E1:I6"/>
    <mergeCell ref="M9:M10"/>
  </mergeCells>
  <conditionalFormatting sqref="B41">
    <cfRule type="duplicateValues" priority="119" dxfId="32">
      <formula>AND(COUNTIF($B$41:$B$41,B41)&gt;1,NOT(ISBLANK(B41)))</formula>
    </cfRule>
  </conditionalFormatting>
  <conditionalFormatting sqref="B49:C49">
    <cfRule type="duplicateValues" priority="44" dxfId="32">
      <formula>AND(COUNTIF($B$49:$C$49,B49)&gt;1,NOT(ISBLANK(B49)))</formula>
    </cfRule>
  </conditionalFormatting>
  <conditionalFormatting sqref="B40:C40">
    <cfRule type="duplicateValues" priority="121" dxfId="32">
      <formula>AND(COUNTIF($B$40:$C$40,B40)&gt;1,NOT(ISBLANK(B40)))</formula>
    </cfRule>
  </conditionalFormatting>
  <conditionalFormatting sqref="N41">
    <cfRule type="duplicateValues" priority="120" dxfId="32" stopIfTrue="1">
      <formula>AND(COUNTIF($N$41:$N$41,N41)&gt;1,NOT(ISBLANK(N41)))</formula>
    </cfRule>
  </conditionalFormatting>
  <conditionalFormatting sqref="P39">
    <cfRule type="containsText" priority="124" dxfId="33" operator="containsText" text="нов19">
      <formula>NOT(ISERROR(SEARCH("нов19",P39)))</formula>
    </cfRule>
  </conditionalFormatting>
  <conditionalFormatting sqref="B57">
    <cfRule type="duplicateValues" priority="27" dxfId="32">
      <formula>AND(COUNTIF($B$57:$B$57,B57)&gt;1,NOT(ISBLANK(B57)))</formula>
    </cfRule>
  </conditionalFormatting>
  <conditionalFormatting sqref="B15">
    <cfRule type="duplicateValues" priority="22" dxfId="32">
      <formula>AND(COUNTIF($B$15:$B$15,B15)&gt;1,NOT(ISBLANK(B15)))</formula>
    </cfRule>
  </conditionalFormatting>
  <conditionalFormatting sqref="O15">
    <cfRule type="duplicateValues" priority="23" dxfId="32" stopIfTrue="1">
      <formula>AND(COUNTIF($O$15:$O$15,O15)&gt;1,NOT(ISBLANK(O15)))</formula>
    </cfRule>
  </conditionalFormatting>
  <conditionalFormatting sqref="B43">
    <cfRule type="duplicateValues" priority="14" dxfId="32">
      <formula>AND(COUNTIF($B$43:$B$43,B43)&gt;1,NOT(ISBLANK(B43)))</formula>
    </cfRule>
  </conditionalFormatting>
  <conditionalFormatting sqref="O43">
    <cfRule type="duplicateValues" priority="15" dxfId="32">
      <formula>AND(COUNTIF($O$43:$O$43,O43)&gt;1,NOT(ISBLANK(O43)))</formula>
    </cfRule>
  </conditionalFormatting>
  <conditionalFormatting sqref="B37">
    <cfRule type="duplicateValues" priority="2584" dxfId="32">
      <formula>AND(COUNTIF($B$37:$B$37,B37)&gt;1,NOT(ISBLANK(B37)))</formula>
    </cfRule>
  </conditionalFormatting>
  <conditionalFormatting sqref="O37">
    <cfRule type="duplicateValues" priority="2585" dxfId="32">
      <formula>AND(COUNTIF($O$37:$O$37,O37)&gt;1,NOT(ISBLANK(O37)))</formula>
    </cfRule>
  </conditionalFormatting>
  <conditionalFormatting sqref="B39">
    <cfRule type="duplicateValues" priority="2586" dxfId="32">
      <formula>AND(COUNTIF($B$39:$B$39,B39)&gt;1,NOT(ISBLANK(B39)))</formula>
    </cfRule>
  </conditionalFormatting>
  <conditionalFormatting sqref="O39">
    <cfRule type="duplicateValues" priority="2587" dxfId="32">
      <formula>AND(COUNTIF($O$39:$O$39,O39)&gt;1,NOT(ISBLANK(O39)))</formula>
    </cfRule>
    <cfRule type="duplicateValues" priority="2588" dxfId="32">
      <formula>AND(COUNTIF($O$39:$O$39,O39)&gt;1,NOT(ISBLANK(O39)))</formula>
    </cfRule>
    <cfRule type="duplicateValues" priority="2589" dxfId="32">
      <formula>AND(COUNTIF($O$39:$O$39,O39)&gt;1,NOT(ISBLANK(O39)))</formula>
    </cfRule>
    <cfRule type="duplicateValues" priority="2590" dxfId="32">
      <formula>AND(COUNTIF($O$39:$O$39,O39)&gt;1,NOT(ISBLANK(O39)))</formula>
    </cfRule>
  </conditionalFormatting>
  <conditionalFormatting sqref="B44:B47 B42">
    <cfRule type="duplicateValues" priority="2601" dxfId="32">
      <formula>AND(COUNTIF($B$44:$B$47,B42)+COUNTIF($B$42:$B$42,B42)&gt;1,NOT(ISBLANK(B42)))</formula>
    </cfRule>
  </conditionalFormatting>
  <conditionalFormatting sqref="O44:O47 O42">
    <cfRule type="duplicateValues" priority="2603" dxfId="32">
      <formula>AND(COUNTIF($O$44:$O$47,O42)+COUNTIF($O$42:$O$42,O42)&gt;1,NOT(ISBLANK(O42)))</formula>
    </cfRule>
  </conditionalFormatting>
  <conditionalFormatting sqref="B51:B56 B58">
    <cfRule type="duplicateValues" priority="2604" dxfId="32">
      <formula>AND(COUNTIF($B$51:$B$56,B51)+COUNTIF($B$58:$B$58,B51)&gt;1,NOT(ISBLANK(B51)))</formula>
    </cfRule>
  </conditionalFormatting>
  <conditionalFormatting sqref="B20">
    <cfRule type="duplicateValues" priority="1" dxfId="32">
      <formula>AND(COUNTIF($B$20:$B$20,B20)&gt;1,NOT(ISBLANK(B20)))</formula>
    </cfRule>
  </conditionalFormatting>
  <conditionalFormatting sqref="B19:C19">
    <cfRule type="duplicateValues" priority="3" dxfId="32">
      <formula>AND(COUNTIF($B$19:$C$19,B19)&gt;1,NOT(ISBLANK(B19)))</formula>
    </cfRule>
  </conditionalFormatting>
  <conditionalFormatting sqref="O20">
    <cfRule type="duplicateValues" priority="2" dxfId="32" stopIfTrue="1">
      <formula>AND(COUNTIF($O$20:$O$20,O20)&gt;1,NOT(ISBLANK(O20)))</formula>
    </cfRule>
  </conditionalFormatting>
  <conditionalFormatting sqref="B16:B18">
    <cfRule type="duplicateValues" priority="2605" dxfId="32">
      <formula>AND(COUNTIF($B$16:$B$18,B16)&gt;1,NOT(ISBLANK(B16)))</formula>
    </cfRule>
  </conditionalFormatting>
  <conditionalFormatting sqref="O16:O18">
    <cfRule type="duplicateValues" priority="2606" dxfId="32">
      <formula>AND(COUNTIF($O$16:$O$18,O16)&gt;1,NOT(ISBLANK(O16)))</formula>
    </cfRule>
  </conditionalFormatting>
  <conditionalFormatting sqref="B21:B35">
    <cfRule type="duplicateValues" priority="2657" dxfId="32">
      <formula>AND(COUNTIF($B$21:$B$35,B21)&gt;1,NOT(ISBLANK(B21)))</formula>
    </cfRule>
  </conditionalFormatting>
  <conditionalFormatting sqref="O21:O35">
    <cfRule type="duplicateValues" priority="2658" dxfId="32">
      <formula>AND(COUNTIF($O$21:$O$35,O21)&gt;1,NOT(ISBLANK(O21)))</formula>
    </cfRule>
  </conditionalFormatting>
  <printOptions horizontalCentered="1"/>
  <pageMargins left="0.15748031496062992" right="0.15748031496062992" top="0.7480314960629921" bottom="0.5118110236220472" header="0.15748031496062992" footer="0.15748031496062992"/>
  <pageSetup fitToHeight="20" horizontalDpi="600" verticalDpi="600" orientation="portrait" paperSize="9" scale="56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TU01</cp:lastModifiedBy>
  <cp:lastPrinted>2023-11-03T08:27:18Z</cp:lastPrinted>
  <dcterms:created xsi:type="dcterms:W3CDTF">2012-04-25T15:53:23Z</dcterms:created>
  <dcterms:modified xsi:type="dcterms:W3CDTF">2024-03-23T11:33:26Z</dcterms:modified>
  <cp:category/>
  <cp:version/>
  <cp:contentType/>
  <cp:contentStatus/>
</cp:coreProperties>
</file>